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8" i="1"/>
  <c r="G18"/>
  <c r="L18" s="1"/>
  <c r="M18" s="1"/>
  <c r="N18" s="1"/>
  <c r="E19"/>
  <c r="G19"/>
  <c r="L19" s="1"/>
  <c r="M19" s="1"/>
  <c r="N19" s="1"/>
  <c r="E20"/>
  <c r="G20"/>
  <c r="L20" s="1"/>
  <c r="M20" s="1"/>
  <c r="N20" s="1"/>
  <c r="N227"/>
  <c r="M227"/>
  <c r="K227"/>
  <c r="J227"/>
  <c r="I227"/>
  <c r="H227"/>
  <c r="G227"/>
  <c r="D227"/>
  <c r="G225"/>
  <c r="G222" s="1"/>
  <c r="G221" s="1"/>
  <c r="G219" s="1"/>
  <c r="E225"/>
  <c r="E223"/>
  <c r="N222"/>
  <c r="M222"/>
  <c r="M221" s="1"/>
  <c r="M219" s="1"/>
  <c r="L222"/>
  <c r="L221" s="1"/>
  <c r="K222"/>
  <c r="K221" s="1"/>
  <c r="K219" s="1"/>
  <c r="J222"/>
  <c r="J221" s="1"/>
  <c r="J219" s="1"/>
  <c r="I222"/>
  <c r="H222"/>
  <c r="D222"/>
  <c r="E220"/>
  <c r="E218"/>
  <c r="E217"/>
  <c r="E216"/>
  <c r="E215"/>
  <c r="E214"/>
  <c r="E213"/>
  <c r="E212"/>
  <c r="E211"/>
  <c r="E210"/>
  <c r="E209"/>
  <c r="E208"/>
  <c r="E207"/>
  <c r="E206"/>
  <c r="E205"/>
  <c r="E204"/>
  <c r="E203"/>
  <c r="N202"/>
  <c r="N201" s="1"/>
  <c r="M202"/>
  <c r="G202"/>
  <c r="G201" s="1"/>
  <c r="F202"/>
  <c r="F201" s="1"/>
  <c r="E202"/>
  <c r="M201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M109"/>
  <c r="N109" s="1"/>
  <c r="L108"/>
  <c r="M108" s="1"/>
  <c r="N108" s="1"/>
  <c r="E108"/>
  <c r="L107"/>
  <c r="M107" s="1"/>
  <c r="N107" s="1"/>
  <c r="E107"/>
  <c r="L106"/>
  <c r="M106" s="1"/>
  <c r="N106" s="1"/>
  <c r="E106"/>
  <c r="N105"/>
  <c r="M105"/>
  <c r="M101" s="1"/>
  <c r="L105"/>
  <c r="L101" s="1"/>
  <c r="E104"/>
  <c r="E103"/>
  <c r="E102"/>
  <c r="K101"/>
  <c r="J101"/>
  <c r="I101"/>
  <c r="H101"/>
  <c r="G101"/>
  <c r="F101"/>
  <c r="E101"/>
  <c r="D101"/>
  <c r="G100"/>
  <c r="F100" s="1"/>
  <c r="E100"/>
  <c r="G99"/>
  <c r="F99" s="1"/>
  <c r="E99"/>
  <c r="G98"/>
  <c r="F98" s="1"/>
  <c r="E98"/>
  <c r="G97"/>
  <c r="F97" s="1"/>
  <c r="E97"/>
  <c r="G96"/>
  <c r="F96" s="1"/>
  <c r="E96"/>
  <c r="G95"/>
  <c r="F95" s="1"/>
  <c r="E95"/>
  <c r="N94"/>
  <c r="M94"/>
  <c r="G94"/>
  <c r="F94" s="1"/>
  <c r="E94"/>
  <c r="G93"/>
  <c r="F93" s="1"/>
  <c r="E93"/>
  <c r="G92"/>
  <c r="F92" s="1"/>
  <c r="E92"/>
  <c r="G91"/>
  <c r="F91" s="1"/>
  <c r="E91"/>
  <c r="G90"/>
  <c r="F90" s="1"/>
  <c r="E90"/>
  <c r="G89"/>
  <c r="F89" s="1"/>
  <c r="E89"/>
  <c r="G88"/>
  <c r="F88" s="1"/>
  <c r="E88"/>
  <c r="G87"/>
  <c r="F87" s="1"/>
  <c r="E87"/>
  <c r="G86"/>
  <c r="F86" s="1"/>
  <c r="E86"/>
  <c r="L85"/>
  <c r="M85" s="1"/>
  <c r="N85" s="1"/>
  <c r="L84"/>
  <c r="M84" s="1"/>
  <c r="N84" s="1"/>
  <c r="L83"/>
  <c r="M83" s="1"/>
  <c r="N83" s="1"/>
  <c r="E83"/>
  <c r="L82"/>
  <c r="M82" s="1"/>
  <c r="N82" s="1"/>
  <c r="E82"/>
  <c r="L81"/>
  <c r="M81" s="1"/>
  <c r="N81" s="1"/>
  <c r="E81"/>
  <c r="L80"/>
  <c r="M80" s="1"/>
  <c r="N80" s="1"/>
  <c r="E80"/>
  <c r="L79"/>
  <c r="M79" s="1"/>
  <c r="N79" s="1"/>
  <c r="E79"/>
  <c r="E77" s="1"/>
  <c r="L78"/>
  <c r="M78" s="1"/>
  <c r="N78" s="1"/>
  <c r="K77"/>
  <c r="J77"/>
  <c r="I77"/>
  <c r="H77"/>
  <c r="G77"/>
  <c r="F77"/>
  <c r="D77"/>
  <c r="L76"/>
  <c r="M76" s="1"/>
  <c r="N76" s="1"/>
  <c r="G75"/>
  <c r="L75" s="1"/>
  <c r="M75" s="1"/>
  <c r="N75" s="1"/>
  <c r="E75"/>
  <c r="L74"/>
  <c r="M74" s="1"/>
  <c r="K73"/>
  <c r="J73"/>
  <c r="I73"/>
  <c r="H73"/>
  <c r="G73"/>
  <c r="F73"/>
  <c r="E73"/>
  <c r="D73"/>
  <c r="L72"/>
  <c r="M72" s="1"/>
  <c r="N72" s="1"/>
  <c r="G71"/>
  <c r="F71" s="1"/>
  <c r="F68" s="1"/>
  <c r="E71"/>
  <c r="E68" s="1"/>
  <c r="L70"/>
  <c r="M70" s="1"/>
  <c r="N70" s="1"/>
  <c r="L69"/>
  <c r="M69" s="1"/>
  <c r="K68"/>
  <c r="J68"/>
  <c r="I68"/>
  <c r="H68"/>
  <c r="G68"/>
  <c r="D68"/>
  <c r="L67"/>
  <c r="M67" s="1"/>
  <c r="N67" s="1"/>
  <c r="L66"/>
  <c r="M66" s="1"/>
  <c r="N66" s="1"/>
  <c r="N65" s="1"/>
  <c r="K65"/>
  <c r="J65"/>
  <c r="I65"/>
  <c r="H65"/>
  <c r="G65"/>
  <c r="F65"/>
  <c r="E65"/>
  <c r="D65"/>
  <c r="L64"/>
  <c r="M64" s="1"/>
  <c r="N64" s="1"/>
  <c r="L63"/>
  <c r="M63" s="1"/>
  <c r="N63" s="1"/>
  <c r="L62"/>
  <c r="M62" s="1"/>
  <c r="N62" s="1"/>
  <c r="L61"/>
  <c r="M61" s="1"/>
  <c r="N61" s="1"/>
  <c r="G60"/>
  <c r="F60" s="1"/>
  <c r="F53" s="1"/>
  <c r="E60"/>
  <c r="L59"/>
  <c r="M59" s="1"/>
  <c r="N59" s="1"/>
  <c r="L58"/>
  <c r="M58" s="1"/>
  <c r="N58" s="1"/>
  <c r="L57"/>
  <c r="M57" s="1"/>
  <c r="N57" s="1"/>
  <c r="L56"/>
  <c r="M56" s="1"/>
  <c r="N56" s="1"/>
  <c r="L55"/>
  <c r="M55" s="1"/>
  <c r="N55" s="1"/>
  <c r="L54"/>
  <c r="M54" s="1"/>
  <c r="K53"/>
  <c r="J53"/>
  <c r="I53"/>
  <c r="H53"/>
  <c r="H52" s="1"/>
  <c r="E53"/>
  <c r="D53"/>
  <c r="L51"/>
  <c r="M51" s="1"/>
  <c r="N51" s="1"/>
  <c r="L50"/>
  <c r="M50" s="1"/>
  <c r="N50" s="1"/>
  <c r="E50"/>
  <c r="L49"/>
  <c r="M49" s="1"/>
  <c r="N49" s="1"/>
  <c r="L48"/>
  <c r="M48" s="1"/>
  <c r="N48" s="1"/>
  <c r="E48"/>
  <c r="L47"/>
  <c r="M47" s="1"/>
  <c r="N47" s="1"/>
  <c r="L46"/>
  <c r="M46" s="1"/>
  <c r="N46" s="1"/>
  <c r="L45"/>
  <c r="M45" s="1"/>
  <c r="N45" s="1"/>
  <c r="L44"/>
  <c r="M44" s="1"/>
  <c r="K43"/>
  <c r="J43"/>
  <c r="I43"/>
  <c r="H43"/>
  <c r="G43"/>
  <c r="F43"/>
  <c r="D43"/>
  <c r="E42"/>
  <c r="L41"/>
  <c r="M41" s="1"/>
  <c r="E40"/>
  <c r="E39"/>
  <c r="E38"/>
  <c r="E37"/>
  <c r="E36"/>
  <c r="K35"/>
  <c r="J35"/>
  <c r="I35"/>
  <c r="H35"/>
  <c r="G35"/>
  <c r="F35"/>
  <c r="D35"/>
  <c r="L34"/>
  <c r="M34" s="1"/>
  <c r="N34" s="1"/>
  <c r="E34"/>
  <c r="L33"/>
  <c r="M33" s="1"/>
  <c r="N33" s="1"/>
  <c r="G32"/>
  <c r="L32" s="1"/>
  <c r="M32" s="1"/>
  <c r="N32" s="1"/>
  <c r="E32"/>
  <c r="G31"/>
  <c r="F31" s="1"/>
  <c r="E31"/>
  <c r="G30"/>
  <c r="L30" s="1"/>
  <c r="M30" s="1"/>
  <c r="N30" s="1"/>
  <c r="E30"/>
  <c r="G29"/>
  <c r="F29" s="1"/>
  <c r="E29"/>
  <c r="G28"/>
  <c r="L28" s="1"/>
  <c r="M28" s="1"/>
  <c r="N28" s="1"/>
  <c r="E28"/>
  <c r="G27"/>
  <c r="F27" s="1"/>
  <c r="E27"/>
  <c r="G26"/>
  <c r="L26" s="1"/>
  <c r="M26" s="1"/>
  <c r="N26" s="1"/>
  <c r="E26"/>
  <c r="G25"/>
  <c r="F25" s="1"/>
  <c r="E25"/>
  <c r="G24"/>
  <c r="L24" s="1"/>
  <c r="M24" s="1"/>
  <c r="N24" s="1"/>
  <c r="E24"/>
  <c r="G23"/>
  <c r="F23" s="1"/>
  <c r="E23"/>
  <c r="L22"/>
  <c r="M22" s="1"/>
  <c r="N22" s="1"/>
  <c r="E22"/>
  <c r="L21"/>
  <c r="M21" s="1"/>
  <c r="N21" s="1"/>
  <c r="L17"/>
  <c r="M17" s="1"/>
  <c r="K16"/>
  <c r="J16"/>
  <c r="I16"/>
  <c r="H16"/>
  <c r="D16"/>
  <c r="D15" s="1"/>
  <c r="F19" l="1"/>
  <c r="F20"/>
  <c r="F18"/>
  <c r="N221"/>
  <c r="N219" s="1"/>
  <c r="F225"/>
  <c r="F222" s="1"/>
  <c r="F221" s="1"/>
  <c r="F219" s="1"/>
  <c r="H221"/>
  <c r="H219" s="1"/>
  <c r="E222"/>
  <c r="E221" s="1"/>
  <c r="E219" s="1"/>
  <c r="D221"/>
  <c r="D219" s="1"/>
  <c r="I221"/>
  <c r="I219" s="1"/>
  <c r="D52"/>
  <c r="D14" s="1"/>
  <c r="E43"/>
  <c r="I15"/>
  <c r="J15"/>
  <c r="N101"/>
  <c r="H15"/>
  <c r="H14" s="1"/>
  <c r="H13" s="1"/>
  <c r="K52"/>
  <c r="E35"/>
  <c r="N41"/>
  <c r="N35" s="1"/>
  <c r="M35"/>
  <c r="L35"/>
  <c r="G53"/>
  <c r="G52" s="1"/>
  <c r="J52"/>
  <c r="F75"/>
  <c r="L77"/>
  <c r="E52"/>
  <c r="F52"/>
  <c r="G16"/>
  <c r="G15" s="1"/>
  <c r="K15"/>
  <c r="E16"/>
  <c r="I52"/>
  <c r="N69"/>
  <c r="N17"/>
  <c r="N44"/>
  <c r="N43" s="1"/>
  <c r="M43"/>
  <c r="N74"/>
  <c r="N73" s="1"/>
  <c r="M73"/>
  <c r="N77"/>
  <c r="N54"/>
  <c r="L23"/>
  <c r="M23" s="1"/>
  <c r="N23" s="1"/>
  <c r="F24"/>
  <c r="L25"/>
  <c r="M25" s="1"/>
  <c r="N25" s="1"/>
  <c r="F26"/>
  <c r="L27"/>
  <c r="M27" s="1"/>
  <c r="N27" s="1"/>
  <c r="F28"/>
  <c r="L29"/>
  <c r="M29" s="1"/>
  <c r="N29" s="1"/>
  <c r="F30"/>
  <c r="L31"/>
  <c r="M31" s="1"/>
  <c r="N31" s="1"/>
  <c r="F32"/>
  <c r="L43"/>
  <c r="L60"/>
  <c r="M60" s="1"/>
  <c r="N60" s="1"/>
  <c r="M65"/>
  <c r="L71"/>
  <c r="M71" s="1"/>
  <c r="N71" s="1"/>
  <c r="L65"/>
  <c r="L73"/>
  <c r="M77"/>
  <c r="H12" l="1"/>
  <c r="D12"/>
  <c r="K14"/>
  <c r="J14"/>
  <c r="I14"/>
  <c r="I13" s="1"/>
  <c r="M68"/>
  <c r="E15"/>
  <c r="E14" s="1"/>
  <c r="E12" s="1"/>
  <c r="L68"/>
  <c r="F16"/>
  <c r="F15" s="1"/>
  <c r="F14" s="1"/>
  <c r="F12" s="1"/>
  <c r="G14"/>
  <c r="M53"/>
  <c r="M16"/>
  <c r="M15" s="1"/>
  <c r="L53"/>
  <c r="N68"/>
  <c r="L16"/>
  <c r="L15" s="1"/>
  <c r="N53"/>
  <c r="N16"/>
  <c r="N15" s="1"/>
  <c r="N52" l="1"/>
  <c r="N14" s="1"/>
  <c r="I12"/>
  <c r="G12"/>
  <c r="G13"/>
  <c r="J13"/>
  <c r="J12"/>
  <c r="K13"/>
  <c r="K12"/>
  <c r="M52"/>
  <c r="M14" s="1"/>
  <c r="L52"/>
  <c r="L14" s="1"/>
  <c r="N12" l="1"/>
  <c r="N13"/>
  <c r="M12"/>
  <c r="M13"/>
  <c r="L12"/>
  <c r="L13"/>
</calcChain>
</file>

<file path=xl/sharedStrings.xml><?xml version="1.0" encoding="utf-8"?>
<sst xmlns="http://schemas.openxmlformats.org/spreadsheetml/2006/main" count="596" uniqueCount="468">
  <si>
    <t>JUDEŢUL:SECTORUL 2</t>
  </si>
  <si>
    <t>Unitatea administrativ - teritorială : CONSILIUL LOCAL SECTOR 2</t>
  </si>
  <si>
    <t>Instituţia publică:CENTRUL TERITORIAL V ETERINAR</t>
  </si>
  <si>
    <t>B U G E T U L</t>
  </si>
  <si>
    <t>PE TITLURI DE CHELTUIELI, ARTICOLE ŞI ALINEATE, PE ANUL 2020</t>
  </si>
  <si>
    <t>capitolul 66.02.50.50</t>
  </si>
  <si>
    <t>D E N U M I R E A     I N D I C A T O R I L O R</t>
  </si>
  <si>
    <t>Cod indicator</t>
  </si>
  <si>
    <t xml:space="preserve">Trim I
</t>
  </si>
  <si>
    <t xml:space="preserve">Trim II
</t>
  </si>
  <si>
    <t xml:space="preserve">Trim III
</t>
  </si>
  <si>
    <t xml:space="preserve">Trim IV
</t>
  </si>
  <si>
    <t>Estimari</t>
  </si>
  <si>
    <r>
      <t>TOTAL CHELTUIELI  (cod 01+</t>
    </r>
    <r>
      <rPr>
        <b/>
        <sz val="12"/>
        <color indexed="60"/>
        <rFont val="Arial"/>
        <family val="2"/>
        <charset val="238"/>
      </rPr>
      <t>56</t>
    </r>
    <r>
      <rPr>
        <b/>
        <sz val="12"/>
        <rFont val="Arial"/>
        <family val="2"/>
      </rPr>
      <t>+70+79+85)</t>
    </r>
  </si>
  <si>
    <t>66.02.50.50</t>
  </si>
  <si>
    <t>CHELTUIELI CURENTE  (cod 10+20+30+40+50+51+55+57+59)</t>
  </si>
  <si>
    <t>01</t>
  </si>
  <si>
    <t>TITLUL I  CHELTUIELI DE PERSONAL   (cod 10.01 la 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</si>
  <si>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</si>
  <si>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</si>
  <si>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</si>
  <si>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</si>
  <si>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</si>
  <si>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</si>
  <si>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</si>
  <si>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</si>
  <si>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</si>
  <si>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</si>
  <si>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</si>
  <si>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</si>
  <si>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</si>
  <si>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</si>
  <si>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</si>
  <si>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</si>
  <si>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</si>
  <si>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</si>
  <si>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</si>
  <si>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</si>
  <si>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</si>
  <si>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</si>
  <si>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</si>
  <si>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</si>
  <si>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</si>
  <si>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</si>
  <si>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</si>
  <si>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</si>
  <si>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</si>
  <si>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</si>
  <si>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</si>
  <si>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</si>
  <si>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</si>
  <si>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</si>
  <si>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</si>
  <si>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Indemnizatii de hrana</t>
  </si>
  <si>
    <t>10.01.17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</si>
  <si>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</si>
  <si>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</si>
  <si>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</si>
  <si>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</si>
  <si>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</si>
  <si>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</si>
  <si>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</si>
  <si>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</si>
  <si>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</si>
  <si>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</si>
  <si>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</si>
  <si>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</si>
  <si>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</si>
  <si>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</si>
  <si>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</si>
  <si>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</si>
  <si>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</si>
  <si>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</si>
  <si>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</si>
  <si>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</si>
  <si>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</si>
  <si>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</si>
  <si>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</si>
  <si>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</si>
  <si>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</si>
  <si>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</si>
  <si>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</si>
  <si>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</si>
  <si>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</si>
  <si>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</si>
  <si>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</si>
  <si>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</si>
  <si>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</si>
  <si>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</si>
  <si>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contributii asiguratorie de munca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</si>
  <si>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</si>
  <si>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</si>
  <si>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</si>
  <si>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</si>
  <si>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</si>
  <si>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</si>
  <si>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</si>
  <si>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</si>
  <si>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</si>
  <si>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</si>
  <si>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</si>
  <si>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</si>
  <si>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</si>
  <si>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</si>
  <si>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</si>
  <si>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</si>
  <si>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</si>
  <si>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</si>
  <si>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</si>
  <si>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</si>
  <si>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</si>
  <si>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</si>
  <si>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</si>
  <si>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</si>
  <si>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</si>
  <si>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</si>
  <si>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</si>
  <si>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</si>
  <si>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</si>
  <si>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</si>
  <si>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</si>
  <si>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</si>
  <si>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</si>
  <si>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</si>
  <si>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</si>
  <si>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</si>
  <si>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</si>
  <si>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</si>
  <si>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</si>
  <si>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</si>
  <si>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</si>
  <si>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</si>
  <si>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</si>
  <si>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</si>
  <si>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</si>
  <si>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</si>
  <si>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</si>
  <si>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</si>
  <si>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</si>
  <si>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</si>
  <si>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</si>
  <si>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</si>
  <si>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</si>
  <si>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</si>
  <si>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</si>
  <si>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</si>
  <si>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</si>
  <si>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</si>
  <si>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</si>
  <si>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</si>
  <si>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</si>
  <si>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</si>
  <si>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</si>
  <si>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</si>
  <si>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</si>
  <si>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</si>
  <si>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</si>
  <si>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</si>
  <si>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</si>
  <si>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</si>
  <si>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</si>
  <si>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</si>
  <si>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</si>
  <si>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</si>
  <si>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</si>
  <si>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</si>
  <si>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</si>
  <si>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</si>
  <si>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</si>
  <si>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</si>
  <si>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</si>
  <si>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</si>
  <si>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</si>
  <si>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</si>
  <si>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</si>
  <si>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</si>
  <si>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</si>
  <si>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</si>
  <si>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</si>
  <si>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</si>
  <si>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</si>
  <si>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</si>
  <si>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</si>
  <si>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</si>
  <si>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Asistenta tehnica in cadrul programelor operationale *)</t>
  </si>
  <si>
    <t>20.26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</si>
  <si>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</si>
  <si>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</si>
  <si>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</si>
  <si>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</si>
  <si>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</si>
  <si>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</si>
  <si>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</si>
  <si>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</si>
  <si>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</si>
  <si>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</si>
  <si>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</si>
  <si>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</si>
  <si>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</si>
  <si>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</si>
  <si>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</si>
  <si>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</si>
  <si>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</si>
  <si>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</si>
  <si>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</si>
  <si>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</si>
  <si>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</si>
  <si>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</si>
  <si>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</si>
  <si>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</si>
  <si>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</si>
  <si>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</si>
  <si>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</si>
  <si>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</si>
  <si>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</si>
  <si>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</si>
  <si>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</si>
  <si>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</si>
  <si>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</si>
  <si>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</si>
  <si>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</si>
  <si>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</si>
  <si>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</si>
  <si>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</si>
  <si>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</si>
  <si>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</si>
  <si>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</si>
  <si>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</si>
  <si>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</si>
  <si>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</si>
  <si>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</si>
  <si>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</si>
  <si>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</si>
  <si>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</si>
  <si>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</si>
  <si>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</si>
  <si>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</si>
  <si>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</si>
  <si>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</si>
  <si>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</si>
  <si>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</si>
  <si>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</si>
  <si>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</si>
  <si>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</si>
  <si>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</si>
  <si>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</si>
  <si>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</si>
  <si>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</si>
  <si>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51.01+51.02) </t>
  </si>
  <si>
    <t>51</t>
  </si>
  <si>
    <t>Transferuri curente              (cod 51.01.01+51.01.03+51.01.14+51.01.15+51.01.24+51.01.26+51.01.31+51.01.39)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</si>
  <si>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</si>
  <si>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</si>
  <si>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</si>
  <si>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</si>
  <si>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</si>
  <si>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</si>
  <si>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</si>
  <si>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</si>
  <si>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</si>
  <si>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</si>
  <si>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</si>
  <si>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</si>
  <si>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</si>
  <si>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</si>
  <si>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</si>
  <si>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</si>
  <si>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</si>
  <si>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de la bugetele locale catre institutii publice si activitati finantate integral sau partial din venituri proprii pentru finantarea sanatatii</t>
  </si>
  <si>
    <t>51.01.46</t>
  </si>
  <si>
    <t>Transferuri de capital  (cod 51.02.12)</t>
  </si>
  <si>
    <t>51.02</t>
  </si>
  <si>
    <t>Transferuri prentru finanţarea investiţiilor la spitale</t>
  </si>
  <si>
    <t>51.02.12</t>
  </si>
  <si>
    <t>TITLUL VII ALTE TRANSFERURI   (cod  55.01+55.02)</t>
  </si>
  <si>
    <t>55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</si>
  <si>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</si>
  <si>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</si>
  <si>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</si>
  <si>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</si>
  <si>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</si>
  <si>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</si>
  <si>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</si>
  <si>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</si>
  <si>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</si>
  <si>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</si>
  <si>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</si>
  <si>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</si>
  <si>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</si>
  <si>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</si>
  <si>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</si>
  <si>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</si>
  <si>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</si>
  <si>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</si>
  <si>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</si>
  <si>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</si>
  <si>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</si>
  <si>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</si>
  <si>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</si>
  <si>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</si>
  <si>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</si>
  <si>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</si>
  <si>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</si>
  <si>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</si>
  <si>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VIII Proiecte cu finantare din  Fonduri externe nerambursabile (FEN) postaderare (cod 56.01 la 56.05+cod 56.07+56.08+56.15+56.16)</t>
  </si>
  <si>
    <t>Programe din Fondul European de Dezvoltare Regională (FEDR )</t>
  </si>
  <si>
    <t>56.01</t>
  </si>
  <si>
    <t>Finanţarea naţională **)</t>
  </si>
  <si>
    <t>56.01.01</t>
  </si>
  <si>
    <t>X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</si>
  <si>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</si>
  <si>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</si>
  <si>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</si>
  <si>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</si>
  <si>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</si>
  <si>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</si>
  <si>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</si>
  <si>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</si>
  <si>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</si>
  <si>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</si>
  <si>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</si>
  <si>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</si>
  <si>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</si>
  <si>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</si>
  <si>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</si>
  <si>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</si>
  <si>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</si>
  <si>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</si>
  <si>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</si>
  <si>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</si>
  <si>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</si>
  <si>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</si>
  <si>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</si>
  <si>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</si>
  <si>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</si>
  <si>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</si>
  <si>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</si>
  <si>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</si>
  <si>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</si>
  <si>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</si>
  <si>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</si>
  <si>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</si>
  <si>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</si>
  <si>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</si>
  <si>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</si>
  <si>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</si>
  <si>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</si>
  <si>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</si>
  <si>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</si>
  <si>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</si>
  <si>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</si>
  <si>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</si>
  <si>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</si>
  <si>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</si>
  <si>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</si>
  <si>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</si>
  <si>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</si>
  <si>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</si>
  <si>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</si>
  <si>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</si>
  <si>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</si>
  <si>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</si>
  <si>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</si>
  <si>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</si>
  <si>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</si>
  <si>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</si>
  <si>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</si>
  <si>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</si>
  <si>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</si>
  <si>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</si>
  <si>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</si>
  <si>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</si>
  <si>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</si>
  <si>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</si>
  <si>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</si>
  <si>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</si>
  <si>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</si>
  <si>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</si>
  <si>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</si>
  <si>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</si>
  <si>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</si>
  <si>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</si>
  <si>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</si>
  <si>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</si>
  <si>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</si>
  <si>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</si>
  <si>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</si>
  <si>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</si>
  <si>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</si>
  <si>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</si>
  <si>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CHELTUIELI DE CAPITAL  (cod 71+72)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</si>
  <si>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</si>
  <si>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</si>
  <si>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</si>
  <si>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</si>
  <si>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</si>
  <si>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</si>
  <si>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</si>
  <si>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</si>
  <si>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</si>
  <si>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</si>
  <si>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</si>
  <si>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</si>
  <si>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</si>
  <si>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</si>
  <si>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</si>
  <si>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</si>
  <si>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</si>
  <si>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</si>
  <si>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</si>
  <si>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</si>
  <si>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</si>
  <si>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</si>
  <si>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</si>
  <si>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</si>
  <si>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</si>
  <si>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</si>
  <si>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</si>
  <si>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</si>
  <si>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</si>
  <si>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Fondul de rulment pentru acoperirea golurilor temporare de casa</t>
  </si>
  <si>
    <t>80.08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</si>
  <si>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</si>
  <si>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</si>
  <si>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</si>
  <si>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</si>
  <si>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</si>
  <si>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</si>
  <si>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</si>
  <si>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</si>
  <si>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</si>
  <si>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</si>
  <si>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</si>
  <si>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</si>
  <si>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</si>
  <si>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</si>
  <si>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</si>
  <si>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</si>
  <si>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</si>
  <si>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</si>
  <si>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</si>
  <si>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</si>
  <si>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</si>
  <si>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</si>
  <si>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</si>
  <si>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</si>
  <si>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</si>
  <si>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</si>
  <si>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 xml:space="preserve">Director                                                                                                                                             </t>
  </si>
  <si>
    <t>*)</t>
  </si>
  <si>
    <t>Se va completa in conformitate cu prevederile din legea bugetului de stat pe anul 2009</t>
  </si>
  <si>
    <t xml:space="preserve">**) </t>
  </si>
  <si>
    <t>Detalierea se va face numai in executie</t>
  </si>
  <si>
    <r>
      <t>NOTA:</t>
    </r>
    <r>
      <rPr>
        <sz val="11"/>
        <color theme="1"/>
        <rFont val="Calibri"/>
        <family val="2"/>
        <scheme val="minor"/>
      </rPr>
      <t xml:space="preserve">   Se va completa, după caz, cu alte articole şi alineate potrivit clasificaţiei </t>
    </r>
  </si>
  <si>
    <t xml:space="preserve">            indicatorilor privind finanţelor publice, aprobată cu ordinul ministrului finanţelor </t>
  </si>
  <si>
    <t xml:space="preserve">            publice, nr.1954/2005</t>
  </si>
  <si>
    <t xml:space="preserve">           Sumele prevăzute la titlul XVII "Plati efectuate in anii precedenti si recuperate in anul curent" vor fi evidenţiate cu semnul minus "-"</t>
  </si>
  <si>
    <t>ORDONATOR PRINCIPAL DE CREDITE</t>
  </si>
  <si>
    <t>Cecilia Nicolicescu</t>
  </si>
  <si>
    <t xml:space="preserve">             ORDONATOR PRINCIPAL DE CREDITE</t>
  </si>
  <si>
    <t xml:space="preserve">        PRIMAR,</t>
  </si>
  <si>
    <t>TOADER MUGUR MIHAI</t>
  </si>
  <si>
    <t>SI ESTIMARI PENTRU ANII 2021-2023</t>
  </si>
  <si>
    <t>BUGET 2020</t>
  </si>
  <si>
    <t>PREVEDERI ANUALE</t>
  </si>
  <si>
    <t>PREVEDERI TRIMESTRIALE</t>
  </si>
  <si>
    <t>TOTAL</t>
  </si>
  <si>
    <t>SECTIUNEA FUNCTIONARE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</si>
</sst>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0_);_(* \(#,##0.00\);_(* \-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60"/>
      <name val="Arial"/>
      <family val="2"/>
      <charset val="238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0"/>
      <name val="Tahoma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trike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</cellStyleXfs>
  <cellXfs count="223">
    <xf numFmtId="0" fontId="0" fillId="0" borderId="0" xfId="0"/>
    <xf numFmtId="0" fontId="0" fillId="0" borderId="0" xfId="2" applyFont="1" applyFill="1"/>
    <xf numFmtId="0" fontId="0" fillId="0" borderId="0" xfId="3" applyFont="1" applyFill="1"/>
    <xf numFmtId="0" fontId="0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0" fontId="3" fillId="0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1" fontId="0" fillId="0" borderId="0" xfId="2" applyNumberFormat="1" applyFont="1" applyFill="1" applyAlignment="1">
      <alignment horizontal="center"/>
    </xf>
    <xf numFmtId="0" fontId="0" fillId="0" borderId="0" xfId="2" applyFont="1" applyFill="1" applyBorder="1" applyAlignment="1">
      <alignment horizontal="center"/>
    </xf>
    <xf numFmtId="0" fontId="0" fillId="0" borderId="1" xfId="5" applyFont="1" applyFill="1" applyBorder="1" applyAlignment="1">
      <alignment wrapText="1"/>
    </xf>
    <xf numFmtId="0" fontId="0" fillId="0" borderId="4" xfId="2" applyFont="1" applyFill="1" applyBorder="1" applyAlignment="1">
      <alignment horizontal="center"/>
    </xf>
    <xf numFmtId="0" fontId="0" fillId="0" borderId="6" xfId="2" applyFont="1" applyFill="1" applyBorder="1" applyAlignment="1">
      <alignment horizontal="center"/>
    </xf>
    <xf numFmtId="0" fontId="0" fillId="2" borderId="1" xfId="2" applyFont="1" applyFill="1" applyBorder="1" applyAlignment="1">
      <alignment horizontal="center"/>
    </xf>
    <xf numFmtId="0" fontId="0" fillId="2" borderId="5" xfId="2" applyFont="1" applyFill="1" applyBorder="1" applyAlignment="1">
      <alignment horizontal="center"/>
    </xf>
    <xf numFmtId="0" fontId="0" fillId="0" borderId="5" xfId="2" applyFont="1" applyFill="1" applyBorder="1" applyAlignment="1">
      <alignment horizontal="center"/>
    </xf>
    <xf numFmtId="0" fontId="0" fillId="0" borderId="1" xfId="2" applyFont="1" applyFill="1" applyBorder="1" applyAlignment="1">
      <alignment horizontal="center"/>
    </xf>
    <xf numFmtId="49" fontId="5" fillId="0" borderId="1" xfId="5" applyNumberFormat="1" applyFont="1" applyFill="1" applyBorder="1" applyAlignment="1">
      <alignment horizontal="left" vertical="top" wrapText="1"/>
    </xf>
    <xf numFmtId="0" fontId="5" fillId="0" borderId="0" xfId="2" applyFont="1" applyFill="1"/>
    <xf numFmtId="0" fontId="0" fillId="2" borderId="3" xfId="2" applyFont="1" applyFill="1" applyBorder="1" applyAlignment="1">
      <alignment horizontal="center"/>
    </xf>
    <xf numFmtId="0" fontId="0" fillId="2" borderId="4" xfId="2" applyFont="1" applyFill="1" applyBorder="1" applyAlignment="1">
      <alignment horizontal="center"/>
    </xf>
    <xf numFmtId="0" fontId="2" fillId="0" borderId="0" xfId="2" applyFont="1" applyFill="1"/>
    <xf numFmtId="0" fontId="3" fillId="0" borderId="1" xfId="5" applyFont="1" applyFill="1" applyBorder="1" applyAlignment="1">
      <alignment horizontal="right"/>
    </xf>
    <xf numFmtId="0" fontId="9" fillId="0" borderId="1" xfId="5" applyFont="1" applyFill="1" applyBorder="1" applyAlignment="1">
      <alignment horizontal="right"/>
    </xf>
    <xf numFmtId="49" fontId="5" fillId="0" borderId="1" xfId="5" applyNumberFormat="1" applyFont="1" applyFill="1" applyBorder="1" applyAlignment="1">
      <alignment horizontal="left" vertical="top"/>
    </xf>
    <xf numFmtId="0" fontId="0" fillId="0" borderId="1" xfId="5" applyFont="1" applyFill="1" applyBorder="1"/>
    <xf numFmtId="49" fontId="5" fillId="0" borderId="11" xfId="5" applyNumberFormat="1" applyFont="1" applyFill="1" applyBorder="1" applyAlignment="1">
      <alignment horizontal="left" vertical="top"/>
    </xf>
    <xf numFmtId="49" fontId="0" fillId="0" borderId="12" xfId="5" applyNumberFormat="1" applyFont="1" applyFill="1" applyBorder="1" applyAlignment="1">
      <alignment horizontal="left" vertical="top"/>
    </xf>
    <xf numFmtId="49" fontId="9" fillId="0" borderId="13" xfId="5" applyNumberFormat="1" applyFont="1" applyFill="1" applyBorder="1" applyAlignment="1">
      <alignment horizontal="right"/>
    </xf>
    <xf numFmtId="0" fontId="0" fillId="0" borderId="13" xfId="2" applyFont="1" applyFill="1" applyBorder="1" applyAlignment="1">
      <alignment horizontal="center"/>
    </xf>
    <xf numFmtId="49" fontId="5" fillId="0" borderId="14" xfId="5" applyNumberFormat="1" applyFont="1" applyFill="1" applyBorder="1" applyAlignment="1">
      <alignment horizontal="left" vertical="top"/>
    </xf>
    <xf numFmtId="0" fontId="0" fillId="0" borderId="15" xfId="5" applyFont="1" applyFill="1" applyBorder="1"/>
    <xf numFmtId="0" fontId="3" fillId="0" borderId="16" xfId="5" applyFont="1" applyFill="1" applyBorder="1" applyAlignment="1">
      <alignment horizontal="right"/>
    </xf>
    <xf numFmtId="0" fontId="0" fillId="0" borderId="16" xfId="2" applyFont="1" applyFill="1" applyBorder="1" applyAlignment="1">
      <alignment horizontal="center"/>
    </xf>
    <xf numFmtId="49" fontId="5" fillId="0" borderId="14" xfId="5" applyNumberFormat="1" applyFont="1" applyFill="1" applyBorder="1" applyAlignment="1">
      <alignment vertical="top"/>
    </xf>
    <xf numFmtId="49" fontId="5" fillId="0" borderId="15" xfId="5" applyNumberFormat="1" applyFont="1" applyFill="1" applyBorder="1" applyAlignment="1">
      <alignment vertical="top"/>
    </xf>
    <xf numFmtId="49" fontId="9" fillId="0" borderId="16" xfId="5" applyNumberFormat="1" applyFont="1" applyFill="1" applyBorder="1" applyAlignment="1">
      <alignment horizontal="right"/>
    </xf>
    <xf numFmtId="0" fontId="0" fillId="0" borderId="16" xfId="2" applyFont="1" applyFill="1" applyBorder="1" applyAlignment="1">
      <alignment horizontal="right"/>
    </xf>
    <xf numFmtId="0" fontId="8" fillId="0" borderId="14" xfId="5" applyFont="1" applyFill="1" applyBorder="1"/>
    <xf numFmtId="49" fontId="15" fillId="0" borderId="15" xfId="5" applyNumberFormat="1" applyFont="1" applyFill="1" applyBorder="1" applyAlignment="1">
      <alignment horizontal="left" vertical="top"/>
    </xf>
    <xf numFmtId="49" fontId="3" fillId="0" borderId="16" xfId="5" applyNumberFormat="1" applyFont="1" applyFill="1" applyBorder="1" applyAlignment="1">
      <alignment horizontal="right"/>
    </xf>
    <xf numFmtId="0" fontId="15" fillId="0" borderId="14" xfId="5" applyFont="1" applyFill="1" applyBorder="1"/>
    <xf numFmtId="49" fontId="5" fillId="0" borderId="15" xfId="5" applyNumberFormat="1" applyFont="1" applyFill="1" applyBorder="1" applyAlignment="1">
      <alignment horizontal="left" vertical="top"/>
    </xf>
    <xf numFmtId="0" fontId="5" fillId="0" borderId="14" xfId="5" applyFont="1" applyFill="1" applyBorder="1" applyAlignment="1"/>
    <xf numFmtId="0" fontId="5" fillId="0" borderId="15" xfId="5" applyFont="1" applyFill="1" applyBorder="1"/>
    <xf numFmtId="0" fontId="0" fillId="0" borderId="16" xfId="5" applyFont="1" applyFill="1" applyBorder="1" applyAlignment="1">
      <alignment horizontal="right"/>
    </xf>
    <xf numFmtId="0" fontId="5" fillId="0" borderId="14" xfId="5" applyFont="1" applyFill="1" applyBorder="1"/>
    <xf numFmtId="0" fontId="0" fillId="0" borderId="15" xfId="5" applyFont="1" applyFill="1" applyBorder="1" applyAlignment="1">
      <alignment wrapText="1"/>
    </xf>
    <xf numFmtId="49" fontId="3" fillId="0" borderId="17" xfId="5" applyNumberFormat="1" applyFont="1" applyFill="1" applyBorder="1" applyAlignment="1">
      <alignment horizontal="right"/>
    </xf>
    <xf numFmtId="0" fontId="0" fillId="0" borderId="17" xfId="2" applyFont="1" applyFill="1" applyBorder="1" applyAlignment="1">
      <alignment horizontal="center"/>
    </xf>
    <xf numFmtId="49" fontId="5" fillId="0" borderId="18" xfId="5" applyNumberFormat="1" applyFont="1" applyFill="1" applyBorder="1" applyAlignment="1">
      <alignment horizontal="left" vertical="top"/>
    </xf>
    <xf numFmtId="0" fontId="0" fillId="0" borderId="19" xfId="5" applyFont="1" applyFill="1" applyBorder="1"/>
    <xf numFmtId="0" fontId="0" fillId="0" borderId="20" xfId="2" applyFont="1" applyFill="1" applyBorder="1"/>
    <xf numFmtId="1" fontId="0" fillId="0" borderId="21" xfId="2" applyNumberFormat="1" applyFont="1" applyFill="1" applyBorder="1"/>
    <xf numFmtId="0" fontId="0" fillId="0" borderId="22" xfId="2" applyFont="1" applyFill="1" applyBorder="1" applyAlignment="1">
      <alignment horizontal="right"/>
    </xf>
    <xf numFmtId="0" fontId="0" fillId="0" borderId="22" xfId="2" applyFont="1" applyFill="1" applyBorder="1" applyAlignment="1">
      <alignment horizontal="center"/>
    </xf>
    <xf numFmtId="0" fontId="3" fillId="0" borderId="23" xfId="6" applyFont="1" applyFill="1" applyBorder="1" applyAlignment="1"/>
    <xf numFmtId="0" fontId="0" fillId="0" borderId="0" xfId="2" applyFont="1" applyFill="1" applyAlignment="1">
      <alignment horizontal="left"/>
    </xf>
    <xf numFmtId="0" fontId="0" fillId="0" borderId="0" xfId="2" applyFont="1" applyFill="1" applyAlignment="1">
      <alignment horizontal="center"/>
    </xf>
    <xf numFmtId="0" fontId="3" fillId="0" borderId="0" xfId="6" applyFont="1" applyFill="1" applyBorder="1" applyAlignment="1"/>
    <xf numFmtId="1" fontId="0" fillId="0" borderId="0" xfId="2" applyNumberFormat="1" applyFont="1" applyFill="1"/>
    <xf numFmtId="0" fontId="5" fillId="0" borderId="24" xfId="6" applyFont="1" applyFill="1" applyBorder="1" applyAlignment="1">
      <alignment horizontal="center"/>
    </xf>
    <xf numFmtId="0" fontId="5" fillId="0" borderId="25" xfId="6" applyFont="1" applyFill="1" applyBorder="1" applyAlignment="1">
      <alignment horizontal="center"/>
    </xf>
    <xf numFmtId="0" fontId="5" fillId="0" borderId="26" xfId="6" applyFont="1" applyFill="1" applyBorder="1" applyAlignment="1">
      <alignment horizontal="center"/>
    </xf>
    <xf numFmtId="1" fontId="3" fillId="0" borderId="0" xfId="2" applyNumberFormat="1" applyFont="1" applyFill="1"/>
    <xf numFmtId="0" fontId="0" fillId="0" borderId="0" xfId="2" applyFont="1" applyFill="1" applyBorder="1" applyAlignment="1">
      <alignment horizontal="left"/>
    </xf>
    <xf numFmtId="0" fontId="5" fillId="0" borderId="0" xfId="6" applyFont="1" applyFill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0" fontId="3" fillId="0" borderId="0" xfId="2" applyFont="1" applyFill="1"/>
    <xf numFmtId="0" fontId="3" fillId="0" borderId="0" xfId="4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0" fillId="4" borderId="28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" fontId="5" fillId="3" borderId="1" xfId="4" applyNumberFormat="1" applyFont="1" applyFill="1" applyBorder="1" applyAlignment="1">
      <alignment horizontal="center" vertical="center" wrapText="1"/>
    </xf>
    <xf numFmtId="1" fontId="5" fillId="3" borderId="3" xfId="4" applyNumberFormat="1" applyFont="1" applyFill="1" applyBorder="1" applyAlignment="1">
      <alignment horizontal="center" vertical="center" wrapText="1"/>
    </xf>
    <xf numFmtId="1" fontId="5" fillId="3" borderId="4" xfId="4" applyNumberFormat="1" applyFont="1" applyFill="1" applyBorder="1" applyAlignment="1">
      <alignment horizontal="center" vertical="center" wrapText="1"/>
    </xf>
    <xf numFmtId="49" fontId="3" fillId="3" borderId="1" xfId="5" applyNumberFormat="1" applyFont="1" applyFill="1" applyBorder="1" applyAlignment="1">
      <alignment horizontal="right"/>
    </xf>
    <xf numFmtId="0" fontId="5" fillId="3" borderId="3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1" fontId="5" fillId="3" borderId="3" xfId="2" applyNumberFormat="1" applyFont="1" applyFill="1" applyBorder="1" applyAlignment="1">
      <alignment horizontal="center"/>
    </xf>
    <xf numFmtId="1" fontId="5" fillId="3" borderId="4" xfId="2" applyNumberFormat="1" applyFont="1" applyFill="1" applyBorder="1" applyAlignment="1">
      <alignment horizontal="center"/>
    </xf>
    <xf numFmtId="49" fontId="9" fillId="3" borderId="1" xfId="5" applyNumberFormat="1" applyFont="1" applyFill="1" applyBorder="1" applyAlignment="1">
      <alignment horizontal="right"/>
    </xf>
    <xf numFmtId="0" fontId="0" fillId="3" borderId="4" xfId="2" applyFont="1" applyFill="1" applyBorder="1" applyAlignment="1">
      <alignment horizontal="center"/>
    </xf>
    <xf numFmtId="0" fontId="0" fillId="3" borderId="6" xfId="2" applyFont="1" applyFill="1" applyBorder="1" applyAlignment="1">
      <alignment horizontal="center"/>
    </xf>
    <xf numFmtId="1" fontId="0" fillId="4" borderId="1" xfId="2" applyNumberFormat="1" applyFont="1" applyFill="1" applyBorder="1" applyAlignment="1">
      <alignment horizontal="center"/>
    </xf>
    <xf numFmtId="1" fontId="0" fillId="4" borderId="3" xfId="2" applyNumberFormat="1" applyFont="1" applyFill="1" applyBorder="1" applyAlignment="1">
      <alignment horizontal="center"/>
    </xf>
    <xf numFmtId="0" fontId="0" fillId="4" borderId="6" xfId="2" applyFont="1" applyFill="1" applyBorder="1" applyAlignment="1">
      <alignment horizontal="center"/>
    </xf>
    <xf numFmtId="0" fontId="0" fillId="4" borderId="1" xfId="2" applyFont="1" applyFill="1" applyBorder="1" applyAlignment="1">
      <alignment horizontal="center"/>
    </xf>
    <xf numFmtId="0" fontId="0" fillId="4" borderId="5" xfId="2" applyFont="1" applyFill="1" applyBorder="1" applyAlignment="1">
      <alignment horizontal="center"/>
    </xf>
    <xf numFmtId="0" fontId="0" fillId="3" borderId="5" xfId="2" applyFont="1" applyFill="1" applyBorder="1" applyAlignment="1">
      <alignment horizontal="center"/>
    </xf>
    <xf numFmtId="0" fontId="0" fillId="3" borderId="1" xfId="2" applyFont="1" applyFill="1" applyBorder="1" applyAlignment="1">
      <alignment horizontal="center"/>
    </xf>
    <xf numFmtId="0" fontId="0" fillId="3" borderId="3" xfId="2" applyFont="1" applyFill="1" applyBorder="1" applyAlignment="1">
      <alignment horizontal="center"/>
    </xf>
    <xf numFmtId="0" fontId="0" fillId="4" borderId="3" xfId="2" applyFont="1" applyFill="1" applyBorder="1" applyAlignment="1">
      <alignment horizontal="center"/>
    </xf>
    <xf numFmtId="0" fontId="0" fillId="4" borderId="4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3" borderId="1" xfId="2" applyFont="1" applyFill="1" applyBorder="1" applyAlignment="1">
      <alignment horizontal="center"/>
    </xf>
    <xf numFmtId="1" fontId="0" fillId="3" borderId="1" xfId="2" applyNumberFormat="1" applyFont="1" applyFill="1" applyBorder="1" applyAlignment="1">
      <alignment horizontal="right"/>
    </xf>
    <xf numFmtId="0" fontId="0" fillId="3" borderId="7" xfId="2" applyFont="1" applyFill="1" applyBorder="1" applyAlignment="1">
      <alignment horizontal="center"/>
    </xf>
    <xf numFmtId="0" fontId="10" fillId="4" borderId="1" xfId="2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vertical="center" wrapText="1"/>
    </xf>
    <xf numFmtId="0" fontId="10" fillId="4" borderId="3" xfId="2" applyFont="1" applyFill="1" applyBorder="1" applyAlignment="1">
      <alignment horizontal="center" vertical="center"/>
    </xf>
    <xf numFmtId="0" fontId="10" fillId="4" borderId="4" xfId="2" applyFont="1" applyFill="1" applyBorder="1" applyAlignment="1">
      <alignment horizontal="center" vertical="center"/>
    </xf>
    <xf numFmtId="1" fontId="2" fillId="3" borderId="3" xfId="2" applyNumberFormat="1" applyFont="1" applyFill="1" applyBorder="1" applyAlignment="1">
      <alignment horizontal="right"/>
    </xf>
    <xf numFmtId="0" fontId="2" fillId="3" borderId="4" xfId="2" applyFont="1" applyFill="1" applyBorder="1" applyAlignment="1">
      <alignment horizontal="center"/>
    </xf>
    <xf numFmtId="0" fontId="2" fillId="3" borderId="6" xfId="2" applyFont="1" applyFill="1" applyBorder="1" applyAlignment="1">
      <alignment horizontal="center"/>
    </xf>
    <xf numFmtId="0" fontId="9" fillId="4" borderId="6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/>
    </xf>
    <xf numFmtId="0" fontId="9" fillId="4" borderId="4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49" fontId="3" fillId="4" borderId="1" xfId="5" applyNumberFormat="1" applyFont="1" applyFill="1" applyBorder="1" applyAlignment="1">
      <alignment horizontal="right"/>
    </xf>
    <xf numFmtId="0" fontId="5" fillId="4" borderId="1" xfId="2" applyFont="1" applyFill="1" applyBorder="1" applyAlignment="1">
      <alignment horizontal="center"/>
    </xf>
    <xf numFmtId="0" fontId="5" fillId="4" borderId="3" xfId="2" applyFont="1" applyFill="1" applyBorder="1" applyAlignment="1">
      <alignment horizontal="center"/>
    </xf>
    <xf numFmtId="0" fontId="5" fillId="4" borderId="4" xfId="2" applyFont="1" applyFill="1" applyBorder="1" applyAlignment="1">
      <alignment horizontal="center"/>
    </xf>
    <xf numFmtId="49" fontId="5" fillId="3" borderId="1" xfId="5" applyNumberFormat="1" applyFont="1" applyFill="1" applyBorder="1" applyAlignment="1">
      <alignment horizontal="left" vertical="top" wrapText="1"/>
    </xf>
    <xf numFmtId="49" fontId="0" fillId="3" borderId="1" xfId="5" applyNumberFormat="1" applyFont="1" applyFill="1" applyBorder="1" applyAlignment="1">
      <alignment horizontal="left" vertical="top" wrapText="1"/>
    </xf>
    <xf numFmtId="0" fontId="0" fillId="3" borderId="1" xfId="6" applyFont="1" applyFill="1" applyBorder="1" applyAlignment="1">
      <alignment horizontal="right"/>
    </xf>
    <xf numFmtId="0" fontId="5" fillId="3" borderId="1" xfId="5" applyFont="1" applyFill="1" applyBorder="1" applyAlignment="1">
      <alignment wrapText="1"/>
    </xf>
    <xf numFmtId="0" fontId="0" fillId="3" borderId="1" xfId="5" applyFont="1" applyFill="1" applyBorder="1" applyAlignment="1">
      <alignment wrapText="1"/>
    </xf>
    <xf numFmtId="49" fontId="5" fillId="3" borderId="1" xfId="5" applyNumberFormat="1" applyFont="1" applyFill="1" applyBorder="1" applyAlignment="1">
      <alignment wrapText="1"/>
    </xf>
    <xf numFmtId="0" fontId="0" fillId="3" borderId="1" xfId="5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wrapText="1"/>
    </xf>
    <xf numFmtId="49" fontId="5" fillId="3" borderId="1" xfId="5" applyNumberFormat="1" applyFont="1" applyFill="1" applyBorder="1" applyAlignment="1">
      <alignment horizontal="left" wrapText="1"/>
    </xf>
    <xf numFmtId="49" fontId="5" fillId="3" borderId="1" xfId="5" applyNumberFormat="1" applyFont="1" applyFill="1" applyBorder="1" applyAlignment="1">
      <alignment horizontal="center" wrapText="1"/>
    </xf>
    <xf numFmtId="0" fontId="0" fillId="3" borderId="1" xfId="2" applyFont="1" applyFill="1" applyBorder="1" applyAlignment="1">
      <alignment wrapText="1"/>
    </xf>
    <xf numFmtId="0" fontId="6" fillId="3" borderId="1" xfId="0" applyFont="1" applyFill="1" applyBorder="1" applyAlignment="1"/>
    <xf numFmtId="0" fontId="9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wrapText="1"/>
    </xf>
    <xf numFmtId="0" fontId="5" fillId="3" borderId="1" xfId="5" applyFont="1" applyFill="1" applyBorder="1" applyAlignment="1">
      <alignment horizontal="left" vertical="center" wrapText="1"/>
    </xf>
    <xf numFmtId="0" fontId="0" fillId="3" borderId="1" xfId="5" applyFont="1" applyFill="1" applyBorder="1" applyAlignment="1">
      <alignment horizontal="left" vertical="center" wrapText="1"/>
    </xf>
    <xf numFmtId="0" fontId="0" fillId="3" borderId="1" xfId="2" applyFont="1" applyFill="1" applyBorder="1" applyAlignment="1">
      <alignment horizontal="right"/>
    </xf>
    <xf numFmtId="0" fontId="0" fillId="3" borderId="1" xfId="2" applyFont="1" applyFill="1" applyBorder="1"/>
    <xf numFmtId="0" fontId="5" fillId="3" borderId="10" xfId="2" applyFont="1" applyFill="1" applyBorder="1" applyAlignment="1">
      <alignment horizontal="center"/>
    </xf>
    <xf numFmtId="0" fontId="13" fillId="3" borderId="1" xfId="5" applyNumberFormat="1" applyFont="1" applyFill="1" applyBorder="1" applyAlignment="1">
      <alignment horizontal="right" vertical="top"/>
    </xf>
    <xf numFmtId="0" fontId="3" fillId="3" borderId="1" xfId="5" applyFont="1" applyFill="1" applyBorder="1" applyAlignment="1">
      <alignment horizontal="right"/>
    </xf>
    <xf numFmtId="0" fontId="9" fillId="3" borderId="1" xfId="5" applyFont="1" applyFill="1" applyBorder="1" applyAlignment="1">
      <alignment horizontal="right"/>
    </xf>
    <xf numFmtId="49" fontId="14" fillId="3" borderId="1" xfId="5" applyNumberFormat="1" applyFont="1" applyFill="1" applyBorder="1" applyAlignment="1">
      <alignment horizontal="left" vertical="top" wrapText="1"/>
    </xf>
    <xf numFmtId="0" fontId="3" fillId="0" borderId="0" xfId="2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/>
    </xf>
    <xf numFmtId="0" fontId="3" fillId="0" borderId="0" xfId="2" applyFont="1" applyFill="1" applyAlignment="1">
      <alignment horizontal="center"/>
    </xf>
    <xf numFmtId="49" fontId="5" fillId="3" borderId="3" xfId="5" applyNumberFormat="1" applyFont="1" applyFill="1" applyBorder="1" applyAlignment="1">
      <alignment horizontal="left" vertical="top" wrapText="1"/>
    </xf>
    <xf numFmtId="49" fontId="5" fillId="3" borderId="6" xfId="5" applyNumberFormat="1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vertical="top" wrapText="1"/>
    </xf>
    <xf numFmtId="0" fontId="12" fillId="3" borderId="6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left" wrapText="1"/>
    </xf>
    <xf numFmtId="0" fontId="9" fillId="3" borderId="6" xfId="0" applyFont="1" applyFill="1" applyBorder="1" applyAlignment="1">
      <alignment horizontal="left" wrapText="1"/>
    </xf>
    <xf numFmtId="0" fontId="5" fillId="0" borderId="14" xfId="5" applyFont="1" applyFill="1" applyBorder="1" applyAlignment="1">
      <alignment horizontal="left" wrapText="1"/>
    </xf>
    <xf numFmtId="0" fontId="5" fillId="0" borderId="15" xfId="5" applyFont="1" applyFill="1" applyBorder="1" applyAlignment="1">
      <alignment horizontal="left" wrapText="1"/>
    </xf>
    <xf numFmtId="0" fontId="9" fillId="3" borderId="3" xfId="0" applyFont="1" applyFill="1" applyBorder="1" applyAlignment="1">
      <alignment wrapText="1"/>
    </xf>
    <xf numFmtId="0" fontId="9" fillId="3" borderId="6" xfId="0" applyFont="1" applyFill="1" applyBorder="1" applyAlignment="1">
      <alignment wrapText="1"/>
    </xf>
    <xf numFmtId="0" fontId="5" fillId="3" borderId="3" xfId="5" applyFont="1" applyFill="1" applyBorder="1" applyAlignment="1">
      <alignment horizontal="left" wrapText="1"/>
    </xf>
    <xf numFmtId="0" fontId="5" fillId="3" borderId="6" xfId="5" applyFont="1" applyFill="1" applyBorder="1" applyAlignment="1">
      <alignment horizontal="left" wrapText="1"/>
    </xf>
    <xf numFmtId="0" fontId="8" fillId="3" borderId="3" xfId="5" applyFont="1" applyFill="1" applyBorder="1" applyAlignment="1">
      <alignment horizontal="center" wrapText="1"/>
    </xf>
    <xf numFmtId="0" fontId="8" fillId="3" borderId="6" xfId="5" applyFont="1" applyFill="1" applyBorder="1" applyAlignment="1">
      <alignment horizontal="center" wrapText="1"/>
    </xf>
    <xf numFmtId="49" fontId="5" fillId="3" borderId="3" xfId="5" applyNumberFormat="1" applyFont="1" applyFill="1" applyBorder="1" applyAlignment="1">
      <alignment horizontal="center" vertical="top" wrapText="1"/>
    </xf>
    <xf numFmtId="49" fontId="5" fillId="3" borderId="6" xfId="5" applyNumberFormat="1" applyFont="1" applyFill="1" applyBorder="1" applyAlignment="1">
      <alignment horizontal="center" vertical="top" wrapText="1"/>
    </xf>
    <xf numFmtId="49" fontId="5" fillId="0" borderId="14" xfId="5" applyNumberFormat="1" applyFont="1" applyFill="1" applyBorder="1" applyAlignment="1">
      <alignment horizontal="left" wrapText="1"/>
    </xf>
    <xf numFmtId="49" fontId="5" fillId="0" borderId="15" xfId="5" applyNumberFormat="1" applyFont="1" applyFill="1" applyBorder="1" applyAlignment="1">
      <alignment horizontal="left" wrapText="1"/>
    </xf>
    <xf numFmtId="49" fontId="0" fillId="3" borderId="3" xfId="5" applyNumberFormat="1" applyFont="1" applyFill="1" applyBorder="1" applyAlignment="1">
      <alignment horizontal="center" vertical="top" wrapText="1"/>
    </xf>
    <xf numFmtId="49" fontId="0" fillId="3" borderId="6" xfId="5" applyNumberFormat="1" applyFont="1" applyFill="1" applyBorder="1" applyAlignment="1">
      <alignment horizontal="center" vertical="top" wrapText="1"/>
    </xf>
    <xf numFmtId="0" fontId="5" fillId="3" borderId="3" xfId="6" applyFont="1" applyFill="1" applyBorder="1" applyAlignment="1">
      <alignment horizontal="left" wrapText="1"/>
    </xf>
    <xf numFmtId="0" fontId="5" fillId="3" borderId="6" xfId="6" applyFont="1" applyFill="1" applyBorder="1" applyAlignment="1">
      <alignment horizontal="left" wrapText="1"/>
    </xf>
    <xf numFmtId="0" fontId="0" fillId="3" borderId="3" xfId="5" applyFont="1" applyFill="1" applyBorder="1" applyAlignment="1">
      <alignment horizontal="center" wrapText="1"/>
    </xf>
    <xf numFmtId="0" fontId="0" fillId="3" borderId="6" xfId="5" applyFont="1" applyFill="1" applyBorder="1" applyAlignment="1">
      <alignment horizontal="center" wrapText="1"/>
    </xf>
    <xf numFmtId="165" fontId="5" fillId="3" borderId="3" xfId="1" applyNumberFormat="1" applyFont="1" applyFill="1" applyBorder="1" applyAlignment="1" applyProtection="1">
      <alignment horizontal="center" vertical="top" wrapText="1"/>
    </xf>
    <xf numFmtId="165" fontId="5" fillId="3" borderId="6" xfId="1" applyNumberFormat="1" applyFont="1" applyFill="1" applyBorder="1" applyAlignment="1" applyProtection="1">
      <alignment horizontal="center" vertical="top" wrapText="1"/>
    </xf>
    <xf numFmtId="0" fontId="5" fillId="3" borderId="3" xfId="5" applyFont="1" applyFill="1" applyBorder="1" applyAlignment="1">
      <alignment horizontal="center" wrapText="1"/>
    </xf>
    <xf numFmtId="0" fontId="5" fillId="3" borderId="6" xfId="5" applyFont="1" applyFill="1" applyBorder="1" applyAlignment="1">
      <alignment horizontal="center" wrapText="1"/>
    </xf>
    <xf numFmtId="0" fontId="0" fillId="0" borderId="0" xfId="2" applyFont="1" applyFill="1" applyBorder="1" applyAlignment="1">
      <alignment horizontal="left" vertical="center" wrapText="1"/>
    </xf>
    <xf numFmtId="0" fontId="0" fillId="0" borderId="0" xfId="2" applyFont="1" applyFill="1" applyBorder="1" applyAlignment="1">
      <alignment horizontal="left"/>
    </xf>
    <xf numFmtId="0" fontId="15" fillId="0" borderId="0" xfId="2" applyFont="1" applyFill="1" applyBorder="1" applyAlignment="1">
      <alignment horizontal="left"/>
    </xf>
    <xf numFmtId="49" fontId="5" fillId="0" borderId="14" xfId="5" applyNumberFormat="1" applyFont="1" applyFill="1" applyBorder="1" applyAlignment="1">
      <alignment horizontal="left" vertical="center" wrapText="1"/>
    </xf>
    <xf numFmtId="49" fontId="5" fillId="0" borderId="15" xfId="5" applyNumberFormat="1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" fontId="6" fillId="4" borderId="3" xfId="4" applyNumberFormat="1" applyFont="1" applyFill="1" applyBorder="1" applyAlignment="1">
      <alignment horizontal="left" vertical="center" wrapText="1"/>
    </xf>
    <xf numFmtId="1" fontId="6" fillId="4" borderId="6" xfId="4" applyNumberFormat="1" applyFont="1" applyFill="1" applyBorder="1" applyAlignment="1">
      <alignment horizontal="left" vertical="center" wrapText="1"/>
    </xf>
    <xf numFmtId="49" fontId="5" fillId="3" borderId="3" xfId="5" applyNumberFormat="1" applyFont="1" applyFill="1" applyBorder="1" applyAlignment="1">
      <alignment horizontal="center" vertical="center" wrapText="1"/>
    </xf>
    <xf numFmtId="49" fontId="5" fillId="3" borderId="6" xfId="5" applyNumberFormat="1" applyFont="1" applyFill="1" applyBorder="1" applyAlignment="1">
      <alignment horizontal="center" vertical="center" wrapText="1"/>
    </xf>
    <xf numFmtId="49" fontId="5" fillId="3" borderId="27" xfId="5" applyNumberFormat="1" applyFont="1" applyFill="1" applyBorder="1" applyAlignment="1">
      <alignment horizontal="center" vertical="top" wrapText="1"/>
    </xf>
    <xf numFmtId="0" fontId="2" fillId="3" borderId="3" xfId="5" applyFont="1" applyFill="1" applyBorder="1" applyAlignment="1">
      <alignment horizontal="center" wrapText="1"/>
    </xf>
    <xf numFmtId="0" fontId="2" fillId="3" borderId="6" xfId="5" applyFont="1" applyFill="1" applyBorder="1" applyAlignment="1">
      <alignment horizontal="center" wrapText="1"/>
    </xf>
    <xf numFmtId="0" fontId="0" fillId="3" borderId="4" xfId="0" applyFont="1" applyFill="1" applyBorder="1" applyAlignment="1">
      <alignment horizontal="center" wrapText="1"/>
    </xf>
    <xf numFmtId="0" fontId="0" fillId="4" borderId="34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 wrapText="1"/>
    </xf>
    <xf numFmtId="0" fontId="0" fillId="4" borderId="36" xfId="0" applyFont="1" applyFill="1" applyBorder="1" applyAlignment="1">
      <alignment horizontal="center" vertical="center" wrapText="1"/>
    </xf>
    <xf numFmtId="0" fontId="0" fillId="4" borderId="37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4" borderId="38" xfId="0" applyFont="1" applyFill="1" applyBorder="1" applyAlignment="1">
      <alignment horizontal="center" vertical="center" wrapText="1"/>
    </xf>
    <xf numFmtId="0" fontId="0" fillId="4" borderId="33" xfId="0" applyFont="1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1" fontId="5" fillId="4" borderId="2" xfId="4" applyNumberFormat="1" applyFont="1" applyFill="1" applyBorder="1" applyAlignment="1">
      <alignment horizontal="center" vertical="center" wrapText="1"/>
    </xf>
    <xf numFmtId="1" fontId="5" fillId="4" borderId="32" xfId="4" applyNumberFormat="1" applyFont="1" applyFill="1" applyBorder="1" applyAlignment="1">
      <alignment horizontal="center" vertical="center" wrapText="1"/>
    </xf>
    <xf numFmtId="1" fontId="5" fillId="4" borderId="5" xfId="4" applyNumberFormat="1" applyFont="1" applyFill="1" applyBorder="1" applyAlignment="1">
      <alignment horizontal="center" vertical="center" wrapText="1"/>
    </xf>
    <xf numFmtId="1" fontId="5" fillId="3" borderId="28" xfId="4" applyNumberFormat="1" applyFont="1" applyFill="1" applyBorder="1" applyAlignment="1">
      <alignment horizontal="center" vertical="center" wrapText="1"/>
    </xf>
    <xf numFmtId="1" fontId="5" fillId="3" borderId="29" xfId="4" applyNumberFormat="1" applyFont="1" applyFill="1" applyBorder="1" applyAlignment="1">
      <alignment horizontal="center" vertical="center" wrapText="1"/>
    </xf>
    <xf numFmtId="1" fontId="5" fillId="3" borderId="30" xfId="4" applyNumberFormat="1" applyFont="1" applyFill="1" applyBorder="1" applyAlignment="1">
      <alignment horizontal="center" vertical="center" wrapText="1"/>
    </xf>
    <xf numFmtId="1" fontId="5" fillId="3" borderId="31" xfId="4" applyNumberFormat="1" applyFont="1" applyFill="1" applyBorder="1" applyAlignment="1">
      <alignment horizontal="center" vertical="center" wrapText="1"/>
    </xf>
    <xf numFmtId="1" fontId="5" fillId="3" borderId="8" xfId="4" applyNumberFormat="1" applyFont="1" applyFill="1" applyBorder="1" applyAlignment="1">
      <alignment horizontal="center" vertical="center" wrapText="1"/>
    </xf>
    <xf numFmtId="1" fontId="5" fillId="3" borderId="9" xfId="4" applyNumberFormat="1" applyFont="1" applyFill="1" applyBorder="1" applyAlignment="1">
      <alignment horizontal="center" vertical="center" wrapText="1"/>
    </xf>
    <xf numFmtId="1" fontId="6" fillId="4" borderId="3" xfId="4" applyNumberFormat="1" applyFont="1" applyFill="1" applyBorder="1" applyAlignment="1">
      <alignment horizontal="center" vertical="center" wrapText="1"/>
    </xf>
    <xf numFmtId="1" fontId="6" fillId="4" borderId="6" xfId="4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_Anexa F 140 146 10.07" xfId="5"/>
    <cellStyle name="Normal_F 07" xfId="3"/>
    <cellStyle name="Normal_mach03" xfId="4"/>
    <cellStyle name="Normal_mach31" xfId="2"/>
    <cellStyle name="Normal_Machete buget 99" xfId="6"/>
    <cellStyle name="Virgulă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67"/>
  <sheetViews>
    <sheetView tabSelected="1" workbookViewId="0">
      <selection activeCell="Q55" sqref="Q55"/>
    </sheetView>
  </sheetViews>
  <sheetFormatPr defaultColWidth="8.85546875" defaultRowHeight="15"/>
  <cols>
    <col min="1" max="1" width="8.85546875" style="1"/>
    <col min="2" max="2" width="38.140625" style="59" customWidth="1"/>
    <col min="3" max="3" width="8.85546875" style="1"/>
    <col min="4" max="6" width="0" style="57" hidden="1" customWidth="1"/>
    <col min="7" max="7" width="12.28515625" style="57" customWidth="1"/>
    <col min="8" max="14" width="8.85546875" style="57"/>
    <col min="15" max="16384" width="8.85546875" style="1"/>
  </cols>
  <sheetData>
    <row r="1" spans="1:19"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9">
      <c r="B2" s="4" t="s">
        <v>1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9">
      <c r="B3" s="4" t="s">
        <v>2</v>
      </c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9">
      <c r="B4" s="181" t="s">
        <v>3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5"/>
    </row>
    <row r="5" spans="1:19">
      <c r="B5" s="181" t="s">
        <v>4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5"/>
    </row>
    <row r="6" spans="1:19">
      <c r="B6" s="181" t="s">
        <v>462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6"/>
    </row>
    <row r="7" spans="1:19">
      <c r="B7" s="7" t="s">
        <v>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9" ht="14.45" customHeight="1">
      <c r="A8" s="215" t="s">
        <v>6</v>
      </c>
      <c r="B8" s="216"/>
      <c r="C8" s="212" t="s">
        <v>7</v>
      </c>
      <c r="D8" s="182"/>
      <c r="E8" s="184"/>
      <c r="F8" s="186"/>
      <c r="G8" s="205" t="s">
        <v>463</v>
      </c>
      <c r="H8" s="206"/>
      <c r="I8" s="206"/>
      <c r="J8" s="206"/>
      <c r="K8" s="206"/>
      <c r="L8" s="195" t="s">
        <v>12</v>
      </c>
      <c r="M8" s="195"/>
      <c r="N8" s="195"/>
    </row>
    <row r="9" spans="1:19">
      <c r="A9" s="217"/>
      <c r="B9" s="218"/>
      <c r="C9" s="213"/>
      <c r="D9" s="183"/>
      <c r="E9" s="185"/>
      <c r="F9" s="187"/>
      <c r="G9" s="207"/>
      <c r="H9" s="208"/>
      <c r="I9" s="208"/>
      <c r="J9" s="208"/>
      <c r="K9" s="208"/>
      <c r="L9" s="196">
        <v>2020</v>
      </c>
      <c r="M9" s="199">
        <v>2021</v>
      </c>
      <c r="N9" s="202">
        <v>2022</v>
      </c>
    </row>
    <row r="10" spans="1:19" ht="30">
      <c r="A10" s="217"/>
      <c r="B10" s="218"/>
      <c r="C10" s="213"/>
      <c r="D10" s="70"/>
      <c r="E10" s="71"/>
      <c r="F10" s="72"/>
      <c r="G10" s="72" t="s">
        <v>464</v>
      </c>
      <c r="H10" s="209" t="s">
        <v>465</v>
      </c>
      <c r="I10" s="210"/>
      <c r="J10" s="210"/>
      <c r="K10" s="211"/>
      <c r="L10" s="197"/>
      <c r="M10" s="200"/>
      <c r="N10" s="203"/>
    </row>
    <row r="11" spans="1:19" ht="14.45" customHeight="1">
      <c r="A11" s="219"/>
      <c r="B11" s="220"/>
      <c r="C11" s="214"/>
      <c r="D11" s="70"/>
      <c r="E11" s="71"/>
      <c r="F11" s="72"/>
      <c r="G11" s="72" t="s">
        <v>466</v>
      </c>
      <c r="H11" s="73" t="s">
        <v>8</v>
      </c>
      <c r="I11" s="73" t="s">
        <v>9</v>
      </c>
      <c r="J11" s="73" t="s">
        <v>10</v>
      </c>
      <c r="K11" s="73" t="s">
        <v>11</v>
      </c>
      <c r="L11" s="198"/>
      <c r="M11" s="201"/>
      <c r="N11" s="204"/>
    </row>
    <row r="12" spans="1:19" ht="29.25" customHeight="1">
      <c r="A12" s="188" t="s">
        <v>13</v>
      </c>
      <c r="B12" s="189"/>
      <c r="C12" s="74" t="s">
        <v>14</v>
      </c>
      <c r="D12" s="75">
        <f>D14+D219</f>
        <v>2204</v>
      </c>
      <c r="E12" s="75">
        <f>E14+E222</f>
        <v>2788</v>
      </c>
      <c r="F12" s="75">
        <f t="shared" ref="F12:N12" si="0">F14+F219</f>
        <v>3298</v>
      </c>
      <c r="G12" s="75">
        <f t="shared" si="0"/>
        <v>3570</v>
      </c>
      <c r="H12" s="75">
        <f t="shared" si="0"/>
        <v>1147</v>
      </c>
      <c r="I12" s="75">
        <f t="shared" si="0"/>
        <v>940</v>
      </c>
      <c r="J12" s="75">
        <f t="shared" si="0"/>
        <v>885</v>
      </c>
      <c r="K12" s="75">
        <f t="shared" si="0"/>
        <v>598</v>
      </c>
      <c r="L12" s="75">
        <f t="shared" si="0"/>
        <v>3579</v>
      </c>
      <c r="M12" s="75">
        <f t="shared" si="0"/>
        <v>3663</v>
      </c>
      <c r="N12" s="76">
        <f t="shared" si="0"/>
        <v>3741</v>
      </c>
    </row>
    <row r="13" spans="1:19" ht="16.899999999999999" customHeight="1">
      <c r="A13" s="221" t="s">
        <v>467</v>
      </c>
      <c r="B13" s="222"/>
      <c r="C13" s="74"/>
      <c r="D13" s="75"/>
      <c r="E13" s="75"/>
      <c r="F13" s="75"/>
      <c r="G13" s="75">
        <f t="shared" ref="G13:N14" si="1">G14+G51</f>
        <v>3546</v>
      </c>
      <c r="H13" s="75">
        <f t="shared" si="1"/>
        <v>1084</v>
      </c>
      <c r="I13" s="75">
        <f t="shared" si="1"/>
        <v>954</v>
      </c>
      <c r="J13" s="75">
        <f t="shared" si="1"/>
        <v>899</v>
      </c>
      <c r="K13" s="75">
        <f t="shared" si="1"/>
        <v>609</v>
      </c>
      <c r="L13" s="75">
        <f t="shared" si="1"/>
        <v>3633</v>
      </c>
      <c r="M13" s="75">
        <f t="shared" si="1"/>
        <v>3718</v>
      </c>
      <c r="N13" s="76">
        <f t="shared" si="1"/>
        <v>3797</v>
      </c>
    </row>
    <row r="14" spans="1:19" ht="14.45" customHeight="1">
      <c r="A14" s="160" t="s">
        <v>15</v>
      </c>
      <c r="B14" s="161"/>
      <c r="C14" s="77" t="s">
        <v>16</v>
      </c>
      <c r="D14" s="75">
        <f>D15+D52</f>
        <v>2198</v>
      </c>
      <c r="E14" s="75">
        <f>E15+E52</f>
        <v>2771</v>
      </c>
      <c r="F14" s="75">
        <f>F15+F52</f>
        <v>3291</v>
      </c>
      <c r="G14" s="75">
        <f t="shared" si="1"/>
        <v>3493</v>
      </c>
      <c r="H14" s="75">
        <f t="shared" si="1"/>
        <v>1070</v>
      </c>
      <c r="I14" s="75">
        <f t="shared" si="1"/>
        <v>940</v>
      </c>
      <c r="J14" s="75">
        <f t="shared" si="1"/>
        <v>885</v>
      </c>
      <c r="K14" s="75">
        <f t="shared" si="1"/>
        <v>598</v>
      </c>
      <c r="L14" s="75">
        <f t="shared" si="1"/>
        <v>3579</v>
      </c>
      <c r="M14" s="75">
        <f t="shared" si="1"/>
        <v>3663</v>
      </c>
      <c r="N14" s="76">
        <f t="shared" si="1"/>
        <v>3741</v>
      </c>
      <c r="S14" s="8"/>
    </row>
    <row r="15" spans="1:19" ht="14.45" customHeight="1">
      <c r="A15" s="162" t="s">
        <v>17</v>
      </c>
      <c r="B15" s="163"/>
      <c r="C15" s="77" t="s">
        <v>18</v>
      </c>
      <c r="D15" s="78">
        <f t="shared" ref="D15:N15" si="2">D16+D35+D43</f>
        <v>1437</v>
      </c>
      <c r="E15" s="78">
        <f t="shared" si="2"/>
        <v>1980</v>
      </c>
      <c r="F15" s="78">
        <f t="shared" si="2"/>
        <v>2387</v>
      </c>
      <c r="G15" s="78">
        <f t="shared" si="2"/>
        <v>2436</v>
      </c>
      <c r="H15" s="78">
        <f t="shared" si="2"/>
        <v>701</v>
      </c>
      <c r="I15" s="78">
        <f t="shared" si="2"/>
        <v>654</v>
      </c>
      <c r="J15" s="78">
        <f t="shared" si="2"/>
        <v>654</v>
      </c>
      <c r="K15" s="78">
        <f t="shared" si="2"/>
        <v>427</v>
      </c>
      <c r="L15" s="78">
        <f t="shared" si="2"/>
        <v>2497</v>
      </c>
      <c r="M15" s="78">
        <f t="shared" si="2"/>
        <v>2557</v>
      </c>
      <c r="N15" s="79">
        <f t="shared" si="2"/>
        <v>2613</v>
      </c>
      <c r="P15" s="8"/>
      <c r="Q15" s="8"/>
      <c r="R15" s="8"/>
      <c r="S15" s="8"/>
    </row>
    <row r="16" spans="1:19" ht="14.45" customHeight="1">
      <c r="A16" s="162" t="s">
        <v>19</v>
      </c>
      <c r="B16" s="163"/>
      <c r="C16" s="77" t="s">
        <v>20</v>
      </c>
      <c r="D16" s="78">
        <f>D17+D18+D19+D20+D21+D22+D23+D24+D25+D26+D27+D28+D29+D30+D31+D32+D34</f>
        <v>1172</v>
      </c>
      <c r="E16" s="78">
        <f>E17+E18+E19+E20+E21+E22+E23+E24+E25+E26+E27+E28+E29+E30+E31+E32+E34</f>
        <v>1870</v>
      </c>
      <c r="F16" s="80">
        <f t="shared" ref="F16:N16" si="3">F17+F18+F19+F20+F21+F22+F23+F24+F25+F26+F27+F28+F29+F30+F31+F32+F33+F34</f>
        <v>2291</v>
      </c>
      <c r="G16" s="80">
        <f t="shared" si="3"/>
        <v>2338</v>
      </c>
      <c r="H16" s="80">
        <f t="shared" si="3"/>
        <v>642</v>
      </c>
      <c r="I16" s="80">
        <f t="shared" si="3"/>
        <v>640</v>
      </c>
      <c r="J16" s="80">
        <f t="shared" si="3"/>
        <v>640</v>
      </c>
      <c r="K16" s="80">
        <f t="shared" si="3"/>
        <v>416</v>
      </c>
      <c r="L16" s="80">
        <f t="shared" si="3"/>
        <v>2397</v>
      </c>
      <c r="M16" s="80">
        <f t="shared" si="3"/>
        <v>2455</v>
      </c>
      <c r="N16" s="81">
        <f t="shared" si="3"/>
        <v>2509</v>
      </c>
    </row>
    <row r="17" spans="1:14">
      <c r="A17" s="170" t="s">
        <v>21</v>
      </c>
      <c r="B17" s="171"/>
      <c r="C17" s="82" t="s">
        <v>22</v>
      </c>
      <c r="D17" s="83">
        <v>1001</v>
      </c>
      <c r="E17" s="84">
        <v>1732</v>
      </c>
      <c r="F17" s="85">
        <v>2057</v>
      </c>
      <c r="G17" s="86">
        <v>2060</v>
      </c>
      <c r="H17" s="83">
        <v>564</v>
      </c>
      <c r="I17" s="83">
        <v>564</v>
      </c>
      <c r="J17" s="83">
        <v>564</v>
      </c>
      <c r="K17" s="83">
        <v>368</v>
      </c>
      <c r="L17" s="87">
        <f>ROUND(G17*1.025,0)</f>
        <v>2112</v>
      </c>
      <c r="M17" s="88">
        <f>ROUND(L17*1.024,0)</f>
        <v>2163</v>
      </c>
      <c r="N17" s="89">
        <f>ROUND(M17*1.022,0)</f>
        <v>2211</v>
      </c>
    </row>
    <row r="18" spans="1:14" ht="14.45" hidden="1" customHeight="1">
      <c r="A18" s="170" t="s">
        <v>23</v>
      </c>
      <c r="B18" s="171"/>
      <c r="C18" s="82" t="s">
        <v>24</v>
      </c>
      <c r="D18" s="83"/>
      <c r="E18" s="84">
        <f t="shared" ref="E18:E42" si="4">H18+I18+J18+K18</f>
        <v>0</v>
      </c>
      <c r="F18" s="85">
        <f t="shared" ref="F18:G20" si="5">H18+I18+J18+G18</f>
        <v>0</v>
      </c>
      <c r="G18" s="85">
        <f t="shared" si="5"/>
        <v>0</v>
      </c>
      <c r="H18" s="90">
        <v>0</v>
      </c>
      <c r="I18" s="90">
        <v>0</v>
      </c>
      <c r="J18" s="90">
        <v>0</v>
      </c>
      <c r="K18" s="90">
        <v>0</v>
      </c>
      <c r="L18" s="88">
        <f t="shared" ref="L18:L33" si="6">ROUND(G18*1.025,0)</f>
        <v>0</v>
      </c>
      <c r="M18" s="88">
        <f t="shared" ref="M18:M33" si="7">ROUND(L18*1.024,0)</f>
        <v>0</v>
      </c>
      <c r="N18" s="88">
        <f t="shared" ref="N18:N33" si="8">ROUND(M18*1.022,0)</f>
        <v>0</v>
      </c>
    </row>
    <row r="19" spans="1:14" ht="14.45" hidden="1" customHeight="1">
      <c r="A19" s="170" t="s">
        <v>25</v>
      </c>
      <c r="B19" s="171"/>
      <c r="C19" s="82" t="s">
        <v>26</v>
      </c>
      <c r="D19" s="83"/>
      <c r="E19" s="84">
        <f t="shared" si="4"/>
        <v>0</v>
      </c>
      <c r="F19" s="85">
        <f t="shared" si="5"/>
        <v>0</v>
      </c>
      <c r="G19" s="85">
        <f t="shared" si="5"/>
        <v>0</v>
      </c>
      <c r="H19" s="91">
        <v>0</v>
      </c>
      <c r="I19" s="91">
        <v>0</v>
      </c>
      <c r="J19" s="91">
        <v>0</v>
      </c>
      <c r="K19" s="91">
        <v>0</v>
      </c>
      <c r="L19" s="88">
        <f t="shared" si="6"/>
        <v>0</v>
      </c>
      <c r="M19" s="88">
        <f t="shared" si="7"/>
        <v>0</v>
      </c>
      <c r="N19" s="88">
        <f t="shared" si="8"/>
        <v>0</v>
      </c>
    </row>
    <row r="20" spans="1:14" ht="14.45" hidden="1" customHeight="1">
      <c r="A20" s="170" t="s">
        <v>27</v>
      </c>
      <c r="B20" s="171"/>
      <c r="C20" s="82" t="s">
        <v>28</v>
      </c>
      <c r="D20" s="83"/>
      <c r="E20" s="84">
        <f t="shared" si="4"/>
        <v>0</v>
      </c>
      <c r="F20" s="85">
        <f t="shared" si="5"/>
        <v>0</v>
      </c>
      <c r="G20" s="85">
        <f t="shared" si="5"/>
        <v>0</v>
      </c>
      <c r="H20" s="91">
        <v>0</v>
      </c>
      <c r="I20" s="91">
        <v>0</v>
      </c>
      <c r="J20" s="91">
        <v>0</v>
      </c>
      <c r="K20" s="91">
        <v>0</v>
      </c>
      <c r="L20" s="88">
        <f t="shared" si="6"/>
        <v>0</v>
      </c>
      <c r="M20" s="88">
        <f t="shared" si="7"/>
        <v>0</v>
      </c>
      <c r="N20" s="88">
        <f t="shared" si="8"/>
        <v>0</v>
      </c>
    </row>
    <row r="21" spans="1:14">
      <c r="A21" s="170" t="s">
        <v>29</v>
      </c>
      <c r="B21" s="171"/>
      <c r="C21" s="82" t="s">
        <v>30</v>
      </c>
      <c r="D21" s="83">
        <v>170</v>
      </c>
      <c r="E21" s="84">
        <v>138</v>
      </c>
      <c r="F21" s="85">
        <v>134</v>
      </c>
      <c r="G21" s="85">
        <v>148</v>
      </c>
      <c r="H21" s="91">
        <v>45</v>
      </c>
      <c r="I21" s="91">
        <v>43</v>
      </c>
      <c r="J21" s="91">
        <v>43</v>
      </c>
      <c r="K21" s="91">
        <v>17</v>
      </c>
      <c r="L21" s="88">
        <f t="shared" si="6"/>
        <v>152</v>
      </c>
      <c r="M21" s="88">
        <f t="shared" si="7"/>
        <v>156</v>
      </c>
      <c r="N21" s="88">
        <f t="shared" si="8"/>
        <v>159</v>
      </c>
    </row>
    <row r="22" spans="1:14" hidden="1">
      <c r="A22" s="170" t="s">
        <v>31</v>
      </c>
      <c r="B22" s="171"/>
      <c r="C22" s="82" t="s">
        <v>32</v>
      </c>
      <c r="D22" s="83">
        <v>1</v>
      </c>
      <c r="E22" s="84">
        <f t="shared" si="4"/>
        <v>0</v>
      </c>
      <c r="F22" s="85">
        <v>0</v>
      </c>
      <c r="G22" s="85">
        <v>0</v>
      </c>
      <c r="H22" s="91">
        <v>0</v>
      </c>
      <c r="I22" s="91">
        <v>0</v>
      </c>
      <c r="J22" s="91">
        <v>0</v>
      </c>
      <c r="K22" s="91">
        <v>0</v>
      </c>
      <c r="L22" s="88">
        <f t="shared" si="6"/>
        <v>0</v>
      </c>
      <c r="M22" s="88">
        <f t="shared" si="7"/>
        <v>0</v>
      </c>
      <c r="N22" s="88">
        <f t="shared" si="8"/>
        <v>0</v>
      </c>
    </row>
    <row r="23" spans="1:14" hidden="1">
      <c r="A23" s="170" t="s">
        <v>33</v>
      </c>
      <c r="B23" s="171"/>
      <c r="C23" s="82" t="s">
        <v>34</v>
      </c>
      <c r="D23" s="83"/>
      <c r="E23" s="84">
        <f t="shared" si="4"/>
        <v>0</v>
      </c>
      <c r="F23" s="85">
        <f t="shared" ref="F23:G32" si="9">H23+I23+J23+G23</f>
        <v>0</v>
      </c>
      <c r="G23" s="85">
        <f t="shared" si="9"/>
        <v>0</v>
      </c>
      <c r="H23" s="91">
        <v>0</v>
      </c>
      <c r="I23" s="91">
        <v>0</v>
      </c>
      <c r="J23" s="91">
        <v>0</v>
      </c>
      <c r="K23" s="91">
        <v>0</v>
      </c>
      <c r="L23" s="88">
        <f t="shared" si="6"/>
        <v>0</v>
      </c>
      <c r="M23" s="88">
        <f t="shared" si="7"/>
        <v>0</v>
      </c>
      <c r="N23" s="88">
        <f t="shared" si="8"/>
        <v>0</v>
      </c>
    </row>
    <row r="24" spans="1:14" hidden="1">
      <c r="A24" s="170" t="s">
        <v>35</v>
      </c>
      <c r="B24" s="171"/>
      <c r="C24" s="82" t="s">
        <v>36</v>
      </c>
      <c r="D24" s="83"/>
      <c r="E24" s="84">
        <f t="shared" si="4"/>
        <v>0</v>
      </c>
      <c r="F24" s="85">
        <f t="shared" si="9"/>
        <v>0</v>
      </c>
      <c r="G24" s="85">
        <f t="shared" si="9"/>
        <v>0</v>
      </c>
      <c r="H24" s="91">
        <v>0</v>
      </c>
      <c r="I24" s="91">
        <v>0</v>
      </c>
      <c r="J24" s="91">
        <v>0</v>
      </c>
      <c r="K24" s="91">
        <v>0</v>
      </c>
      <c r="L24" s="88">
        <f t="shared" si="6"/>
        <v>0</v>
      </c>
      <c r="M24" s="88">
        <f t="shared" si="7"/>
        <v>0</v>
      </c>
      <c r="N24" s="88">
        <f t="shared" si="8"/>
        <v>0</v>
      </c>
    </row>
    <row r="25" spans="1:14" hidden="1">
      <c r="A25" s="170" t="s">
        <v>37</v>
      </c>
      <c r="B25" s="171"/>
      <c r="C25" s="82" t="s">
        <v>38</v>
      </c>
      <c r="D25" s="83"/>
      <c r="E25" s="84">
        <f t="shared" si="4"/>
        <v>0</v>
      </c>
      <c r="F25" s="85">
        <f t="shared" si="9"/>
        <v>0</v>
      </c>
      <c r="G25" s="85">
        <f t="shared" si="9"/>
        <v>0</v>
      </c>
      <c r="H25" s="91"/>
      <c r="I25" s="91"/>
      <c r="J25" s="91"/>
      <c r="K25" s="91"/>
      <c r="L25" s="88">
        <f t="shared" si="6"/>
        <v>0</v>
      </c>
      <c r="M25" s="88">
        <f t="shared" si="7"/>
        <v>0</v>
      </c>
      <c r="N25" s="88">
        <f t="shared" si="8"/>
        <v>0</v>
      </c>
    </row>
    <row r="26" spans="1:14" hidden="1">
      <c r="A26" s="170" t="s">
        <v>39</v>
      </c>
      <c r="B26" s="171"/>
      <c r="C26" s="82" t="s">
        <v>40</v>
      </c>
      <c r="D26" s="83"/>
      <c r="E26" s="84">
        <f t="shared" si="4"/>
        <v>0</v>
      </c>
      <c r="F26" s="85">
        <f t="shared" si="9"/>
        <v>0</v>
      </c>
      <c r="G26" s="85">
        <f t="shared" si="9"/>
        <v>0</v>
      </c>
      <c r="H26" s="91"/>
      <c r="I26" s="91"/>
      <c r="J26" s="91"/>
      <c r="K26" s="91"/>
      <c r="L26" s="88">
        <f t="shared" si="6"/>
        <v>0</v>
      </c>
      <c r="M26" s="88">
        <f t="shared" si="7"/>
        <v>0</v>
      </c>
      <c r="N26" s="88">
        <f t="shared" si="8"/>
        <v>0</v>
      </c>
    </row>
    <row r="27" spans="1:14" hidden="1">
      <c r="A27" s="170" t="s">
        <v>41</v>
      </c>
      <c r="B27" s="171"/>
      <c r="C27" s="82" t="s">
        <v>42</v>
      </c>
      <c r="D27" s="83"/>
      <c r="E27" s="84">
        <f t="shared" si="4"/>
        <v>0</v>
      </c>
      <c r="F27" s="85">
        <f t="shared" si="9"/>
        <v>0</v>
      </c>
      <c r="G27" s="85">
        <f t="shared" si="9"/>
        <v>0</v>
      </c>
      <c r="H27" s="91"/>
      <c r="I27" s="91"/>
      <c r="J27" s="91"/>
      <c r="K27" s="91"/>
      <c r="L27" s="88">
        <f t="shared" si="6"/>
        <v>0</v>
      </c>
      <c r="M27" s="88">
        <f t="shared" si="7"/>
        <v>0</v>
      </c>
      <c r="N27" s="88">
        <f t="shared" si="8"/>
        <v>0</v>
      </c>
    </row>
    <row r="28" spans="1:14" hidden="1">
      <c r="A28" s="170" t="s">
        <v>43</v>
      </c>
      <c r="B28" s="171"/>
      <c r="C28" s="82" t="s">
        <v>44</v>
      </c>
      <c r="D28" s="83"/>
      <c r="E28" s="84">
        <f t="shared" si="4"/>
        <v>0</v>
      </c>
      <c r="F28" s="85">
        <f t="shared" si="9"/>
        <v>0</v>
      </c>
      <c r="G28" s="85">
        <f t="shared" si="9"/>
        <v>0</v>
      </c>
      <c r="H28" s="91"/>
      <c r="I28" s="91"/>
      <c r="J28" s="91"/>
      <c r="K28" s="91"/>
      <c r="L28" s="88">
        <f t="shared" si="6"/>
        <v>0</v>
      </c>
      <c r="M28" s="88">
        <f t="shared" si="7"/>
        <v>0</v>
      </c>
      <c r="N28" s="88">
        <f t="shared" si="8"/>
        <v>0</v>
      </c>
    </row>
    <row r="29" spans="1:14" hidden="1">
      <c r="A29" s="166" t="s">
        <v>45</v>
      </c>
      <c r="B29" s="167"/>
      <c r="C29" s="82" t="s">
        <v>46</v>
      </c>
      <c r="D29" s="83"/>
      <c r="E29" s="84">
        <f t="shared" si="4"/>
        <v>0</v>
      </c>
      <c r="F29" s="85">
        <f t="shared" si="9"/>
        <v>0</v>
      </c>
      <c r="G29" s="85">
        <f t="shared" si="9"/>
        <v>0</v>
      </c>
      <c r="H29" s="91"/>
      <c r="I29" s="91"/>
      <c r="J29" s="91"/>
      <c r="K29" s="91"/>
      <c r="L29" s="88">
        <f t="shared" si="6"/>
        <v>0</v>
      </c>
      <c r="M29" s="88">
        <f t="shared" si="7"/>
        <v>0</v>
      </c>
      <c r="N29" s="88">
        <f t="shared" si="8"/>
        <v>0</v>
      </c>
    </row>
    <row r="30" spans="1:14" hidden="1">
      <c r="A30" s="166" t="s">
        <v>47</v>
      </c>
      <c r="B30" s="167"/>
      <c r="C30" s="82" t="s">
        <v>48</v>
      </c>
      <c r="D30" s="83"/>
      <c r="E30" s="84">
        <f t="shared" si="4"/>
        <v>0</v>
      </c>
      <c r="F30" s="85">
        <f t="shared" si="9"/>
        <v>0</v>
      </c>
      <c r="G30" s="85">
        <f t="shared" si="9"/>
        <v>0</v>
      </c>
      <c r="H30" s="91"/>
      <c r="I30" s="91"/>
      <c r="J30" s="91"/>
      <c r="K30" s="91"/>
      <c r="L30" s="88">
        <f t="shared" si="6"/>
        <v>0</v>
      </c>
      <c r="M30" s="88">
        <f t="shared" si="7"/>
        <v>0</v>
      </c>
      <c r="N30" s="88">
        <f t="shared" si="8"/>
        <v>0</v>
      </c>
    </row>
    <row r="31" spans="1:14" hidden="1">
      <c r="A31" s="166" t="s">
        <v>49</v>
      </c>
      <c r="B31" s="167"/>
      <c r="C31" s="82" t="s">
        <v>50</v>
      </c>
      <c r="D31" s="83"/>
      <c r="E31" s="84">
        <f t="shared" si="4"/>
        <v>0</v>
      </c>
      <c r="F31" s="85">
        <f t="shared" si="9"/>
        <v>0</v>
      </c>
      <c r="G31" s="85">
        <f t="shared" si="9"/>
        <v>0</v>
      </c>
      <c r="H31" s="91"/>
      <c r="I31" s="91"/>
      <c r="J31" s="91"/>
      <c r="K31" s="91"/>
      <c r="L31" s="88">
        <f t="shared" si="6"/>
        <v>0</v>
      </c>
      <c r="M31" s="88">
        <f t="shared" si="7"/>
        <v>0</v>
      </c>
      <c r="N31" s="88">
        <f t="shared" si="8"/>
        <v>0</v>
      </c>
    </row>
    <row r="32" spans="1:14" hidden="1">
      <c r="A32" s="166" t="s">
        <v>51</v>
      </c>
      <c r="B32" s="167"/>
      <c r="C32" s="82" t="s">
        <v>52</v>
      </c>
      <c r="D32" s="83"/>
      <c r="E32" s="84">
        <f t="shared" si="4"/>
        <v>0</v>
      </c>
      <c r="F32" s="85">
        <f t="shared" si="9"/>
        <v>0</v>
      </c>
      <c r="G32" s="85">
        <f t="shared" si="9"/>
        <v>0</v>
      </c>
      <c r="H32" s="91"/>
      <c r="I32" s="91"/>
      <c r="J32" s="91"/>
      <c r="K32" s="91"/>
      <c r="L32" s="88">
        <f t="shared" si="6"/>
        <v>0</v>
      </c>
      <c r="M32" s="88">
        <f t="shared" si="7"/>
        <v>0</v>
      </c>
      <c r="N32" s="88">
        <f t="shared" si="8"/>
        <v>0</v>
      </c>
    </row>
    <row r="33" spans="1:14">
      <c r="A33" s="166" t="s">
        <v>53</v>
      </c>
      <c r="B33" s="167"/>
      <c r="C33" s="82" t="s">
        <v>54</v>
      </c>
      <c r="D33" s="92">
        <v>0</v>
      </c>
      <c r="E33" s="92">
        <v>0</v>
      </c>
      <c r="F33" s="85">
        <v>100</v>
      </c>
      <c r="G33" s="85">
        <v>130</v>
      </c>
      <c r="H33" s="91">
        <v>33</v>
      </c>
      <c r="I33" s="91">
        <v>33</v>
      </c>
      <c r="J33" s="91">
        <v>33</v>
      </c>
      <c r="K33" s="91">
        <v>31</v>
      </c>
      <c r="L33" s="88">
        <f t="shared" si="6"/>
        <v>133</v>
      </c>
      <c r="M33" s="88">
        <f t="shared" si="7"/>
        <v>136</v>
      </c>
      <c r="N33" s="88">
        <f t="shared" si="8"/>
        <v>139</v>
      </c>
    </row>
    <row r="34" spans="1:14" hidden="1">
      <c r="A34" s="170" t="s">
        <v>55</v>
      </c>
      <c r="B34" s="171"/>
      <c r="C34" s="82" t="s">
        <v>56</v>
      </c>
      <c r="D34" s="83"/>
      <c r="E34" s="84">
        <f t="shared" si="4"/>
        <v>0</v>
      </c>
      <c r="F34" s="85">
        <v>0</v>
      </c>
      <c r="G34" s="85">
        <v>0</v>
      </c>
      <c r="H34" s="91">
        <v>0</v>
      </c>
      <c r="I34" s="91">
        <v>0</v>
      </c>
      <c r="J34" s="91">
        <v>0</v>
      </c>
      <c r="K34" s="91">
        <v>0</v>
      </c>
      <c r="L34" s="88">
        <f>ROUND(G34*1.026,0)</f>
        <v>0</v>
      </c>
      <c r="M34" s="88">
        <f>ROUND(L34*1.025,0)</f>
        <v>0</v>
      </c>
      <c r="N34" s="88">
        <f>ROUND(M34*1.022,0)</f>
        <v>0</v>
      </c>
    </row>
    <row r="35" spans="1:14" s="17" customFormat="1" ht="14.45" customHeight="1">
      <c r="A35" s="192" t="s">
        <v>57</v>
      </c>
      <c r="B35" s="163"/>
      <c r="C35" s="77" t="s">
        <v>58</v>
      </c>
      <c r="D35" s="78">
        <f t="shared" ref="D35:N35" si="10">D36+D37+D38+D39+D40+D41+D42</f>
        <v>0</v>
      </c>
      <c r="E35" s="78">
        <f t="shared" si="10"/>
        <v>44</v>
      </c>
      <c r="F35" s="78">
        <f>F36+F37+F38+F39+F40+F41+F42</f>
        <v>44</v>
      </c>
      <c r="G35" s="78">
        <f t="shared" si="10"/>
        <v>45</v>
      </c>
      <c r="H35" s="78">
        <f t="shared" si="10"/>
        <v>45</v>
      </c>
      <c r="I35" s="78">
        <f t="shared" si="10"/>
        <v>0</v>
      </c>
      <c r="J35" s="78">
        <f t="shared" si="10"/>
        <v>0</v>
      </c>
      <c r="K35" s="78">
        <f t="shared" si="10"/>
        <v>0</v>
      </c>
      <c r="L35" s="78">
        <f t="shared" si="10"/>
        <v>46</v>
      </c>
      <c r="M35" s="78">
        <f t="shared" si="10"/>
        <v>47</v>
      </c>
      <c r="N35" s="79">
        <f t="shared" si="10"/>
        <v>48</v>
      </c>
    </row>
    <row r="36" spans="1:14" hidden="1">
      <c r="A36" s="170" t="s">
        <v>59</v>
      </c>
      <c r="B36" s="171"/>
      <c r="C36" s="82" t="s">
        <v>60</v>
      </c>
      <c r="D36" s="83"/>
      <c r="E36" s="84">
        <f t="shared" si="4"/>
        <v>0</v>
      </c>
      <c r="F36" s="88">
        <v>0</v>
      </c>
      <c r="G36" s="88">
        <v>0</v>
      </c>
      <c r="H36" s="91"/>
      <c r="I36" s="91"/>
      <c r="J36" s="91"/>
      <c r="K36" s="91"/>
      <c r="L36" s="88"/>
      <c r="M36" s="93">
        <v>0</v>
      </c>
      <c r="N36" s="94">
        <v>0</v>
      </c>
    </row>
    <row r="37" spans="1:14" hidden="1">
      <c r="A37" s="170" t="s">
        <v>61</v>
      </c>
      <c r="B37" s="171"/>
      <c r="C37" s="82" t="s">
        <v>62</v>
      </c>
      <c r="D37" s="83"/>
      <c r="E37" s="84">
        <f t="shared" si="4"/>
        <v>0</v>
      </c>
      <c r="F37" s="88">
        <v>0</v>
      </c>
      <c r="G37" s="88">
        <v>0</v>
      </c>
      <c r="H37" s="91"/>
      <c r="I37" s="91"/>
      <c r="J37" s="91"/>
      <c r="K37" s="91"/>
      <c r="L37" s="88"/>
      <c r="M37" s="93">
        <v>0</v>
      </c>
      <c r="N37" s="94">
        <v>0</v>
      </c>
    </row>
    <row r="38" spans="1:14" hidden="1">
      <c r="A38" s="170" t="s">
        <v>63</v>
      </c>
      <c r="B38" s="171"/>
      <c r="C38" s="82" t="s">
        <v>64</v>
      </c>
      <c r="D38" s="83"/>
      <c r="E38" s="84">
        <f t="shared" si="4"/>
        <v>0</v>
      </c>
      <c r="F38" s="88">
        <v>0</v>
      </c>
      <c r="G38" s="88">
        <v>0</v>
      </c>
      <c r="H38" s="91"/>
      <c r="I38" s="91"/>
      <c r="J38" s="91"/>
      <c r="K38" s="91"/>
      <c r="L38" s="88"/>
      <c r="M38" s="93">
        <v>0</v>
      </c>
      <c r="N38" s="94">
        <v>0</v>
      </c>
    </row>
    <row r="39" spans="1:14" hidden="1">
      <c r="A39" s="170" t="s">
        <v>65</v>
      </c>
      <c r="B39" s="171"/>
      <c r="C39" s="82" t="s">
        <v>66</v>
      </c>
      <c r="D39" s="83"/>
      <c r="E39" s="84">
        <f t="shared" si="4"/>
        <v>0</v>
      </c>
      <c r="F39" s="88">
        <v>0</v>
      </c>
      <c r="G39" s="88">
        <v>0</v>
      </c>
      <c r="H39" s="91"/>
      <c r="I39" s="91"/>
      <c r="J39" s="91"/>
      <c r="K39" s="91"/>
      <c r="L39" s="88"/>
      <c r="M39" s="93">
        <v>0</v>
      </c>
      <c r="N39" s="94">
        <v>0</v>
      </c>
    </row>
    <row r="40" spans="1:14" hidden="1">
      <c r="A40" s="166" t="s">
        <v>67</v>
      </c>
      <c r="B40" s="167"/>
      <c r="C40" s="82" t="s">
        <v>68</v>
      </c>
      <c r="D40" s="83"/>
      <c r="E40" s="84">
        <f t="shared" si="4"/>
        <v>0</v>
      </c>
      <c r="F40" s="88">
        <v>0</v>
      </c>
      <c r="G40" s="88">
        <v>0</v>
      </c>
      <c r="H40" s="91"/>
      <c r="I40" s="91"/>
      <c r="J40" s="91"/>
      <c r="K40" s="91"/>
      <c r="L40" s="88"/>
      <c r="M40" s="93">
        <v>0</v>
      </c>
      <c r="N40" s="94">
        <v>0</v>
      </c>
    </row>
    <row r="41" spans="1:14">
      <c r="A41" s="166" t="s">
        <v>69</v>
      </c>
      <c r="B41" s="167"/>
      <c r="C41" s="82" t="s">
        <v>70</v>
      </c>
      <c r="D41" s="83">
        <v>0</v>
      </c>
      <c r="E41" s="84">
        <v>44</v>
      </c>
      <c r="F41" s="88">
        <v>44</v>
      </c>
      <c r="G41" s="88">
        <v>45</v>
      </c>
      <c r="H41" s="91">
        <v>45</v>
      </c>
      <c r="I41" s="91">
        <v>0</v>
      </c>
      <c r="J41" s="91">
        <v>0</v>
      </c>
      <c r="K41" s="91">
        <v>0</v>
      </c>
      <c r="L41" s="88">
        <f>ROUND(G41*1.025,0)</f>
        <v>46</v>
      </c>
      <c r="M41" s="93">
        <f>ROUND(L41*1.024,0)</f>
        <v>47</v>
      </c>
      <c r="N41" s="94">
        <f>ROUND(M41*1.022,0)</f>
        <v>48</v>
      </c>
    </row>
    <row r="42" spans="1:14" hidden="1">
      <c r="A42" s="170" t="s">
        <v>71</v>
      </c>
      <c r="B42" s="171"/>
      <c r="C42" s="82" t="s">
        <v>72</v>
      </c>
      <c r="D42" s="83"/>
      <c r="E42" s="84">
        <f t="shared" si="4"/>
        <v>0</v>
      </c>
      <c r="F42" s="88">
        <v>0</v>
      </c>
      <c r="G42" s="88">
        <v>0</v>
      </c>
      <c r="H42" s="91"/>
      <c r="I42" s="91"/>
      <c r="J42" s="91"/>
      <c r="K42" s="91"/>
      <c r="L42" s="88"/>
      <c r="M42" s="93">
        <v>0</v>
      </c>
      <c r="N42" s="94">
        <v>0</v>
      </c>
    </row>
    <row r="43" spans="1:14" s="17" customFormat="1" ht="13.9" customHeight="1">
      <c r="A43" s="162" t="s">
        <v>73</v>
      </c>
      <c r="B43" s="163"/>
      <c r="C43" s="77" t="s">
        <v>74</v>
      </c>
      <c r="D43" s="78">
        <f>D44+D45+D46+D47+D48+D49+D50+D51</f>
        <v>265</v>
      </c>
      <c r="E43" s="95">
        <f>E44+E45+E46+E47+E48+E49+E50+E51</f>
        <v>66</v>
      </c>
      <c r="F43" s="96">
        <f>F44+F45+F46+F47+F48+F49+F50+F51</f>
        <v>52</v>
      </c>
      <c r="G43" s="96">
        <f>G44+G45+G46+G47+G48+G49+G50+G51</f>
        <v>53</v>
      </c>
      <c r="H43" s="96">
        <f t="shared" ref="H43:N43" si="11">H44+H45+H46+H47+H48+H49+H50+H51</f>
        <v>14</v>
      </c>
      <c r="I43" s="96">
        <f t="shared" si="11"/>
        <v>14</v>
      </c>
      <c r="J43" s="96">
        <f t="shared" si="11"/>
        <v>14</v>
      </c>
      <c r="K43" s="96">
        <f t="shared" si="11"/>
        <v>11</v>
      </c>
      <c r="L43" s="96">
        <f t="shared" si="11"/>
        <v>54</v>
      </c>
      <c r="M43" s="78">
        <f t="shared" si="11"/>
        <v>55</v>
      </c>
      <c r="N43" s="79">
        <f t="shared" si="11"/>
        <v>56</v>
      </c>
    </row>
    <row r="44" spans="1:14" hidden="1">
      <c r="A44" s="166" t="s">
        <v>75</v>
      </c>
      <c r="B44" s="167"/>
      <c r="C44" s="82" t="s">
        <v>76</v>
      </c>
      <c r="D44" s="83">
        <v>186</v>
      </c>
      <c r="E44" s="84">
        <v>18</v>
      </c>
      <c r="F44" s="88">
        <v>0</v>
      </c>
      <c r="G44" s="88">
        <v>0</v>
      </c>
      <c r="H44" s="91">
        <v>0</v>
      </c>
      <c r="I44" s="91">
        <v>0</v>
      </c>
      <c r="J44" s="91">
        <v>0</v>
      </c>
      <c r="K44" s="91">
        <v>0</v>
      </c>
      <c r="L44" s="88">
        <f t="shared" ref="L44:L51" si="12">ROUND(G44*1.025,0)</f>
        <v>0</v>
      </c>
      <c r="M44" s="93">
        <f t="shared" ref="M44:M51" si="13">ROUND(L44*1.024,0)</f>
        <v>0</v>
      </c>
      <c r="N44" s="94">
        <f t="shared" ref="N44:N51" si="14">ROUND(M44*1.022,0)</f>
        <v>0</v>
      </c>
    </row>
    <row r="45" spans="1:14" hidden="1">
      <c r="A45" s="166" t="s">
        <v>77</v>
      </c>
      <c r="B45" s="167"/>
      <c r="C45" s="82" t="s">
        <v>78</v>
      </c>
      <c r="D45" s="83">
        <v>6</v>
      </c>
      <c r="E45" s="84">
        <v>1</v>
      </c>
      <c r="F45" s="88">
        <v>0</v>
      </c>
      <c r="G45" s="88">
        <v>0</v>
      </c>
      <c r="H45" s="91">
        <v>0</v>
      </c>
      <c r="I45" s="91">
        <v>0</v>
      </c>
      <c r="J45" s="91">
        <v>0</v>
      </c>
      <c r="K45" s="91">
        <v>0</v>
      </c>
      <c r="L45" s="88">
        <f t="shared" si="12"/>
        <v>0</v>
      </c>
      <c r="M45" s="93">
        <f t="shared" si="13"/>
        <v>0</v>
      </c>
      <c r="N45" s="94">
        <f t="shared" si="14"/>
        <v>0</v>
      </c>
    </row>
    <row r="46" spans="1:14" hidden="1">
      <c r="A46" s="166" t="s">
        <v>79</v>
      </c>
      <c r="B46" s="167"/>
      <c r="C46" s="82" t="s">
        <v>80</v>
      </c>
      <c r="D46" s="83">
        <v>61</v>
      </c>
      <c r="E46" s="84">
        <v>6</v>
      </c>
      <c r="F46" s="88">
        <v>0</v>
      </c>
      <c r="G46" s="88">
        <v>0</v>
      </c>
      <c r="H46" s="91">
        <v>0</v>
      </c>
      <c r="I46" s="91">
        <v>0</v>
      </c>
      <c r="J46" s="91">
        <v>0</v>
      </c>
      <c r="K46" s="91">
        <v>0</v>
      </c>
      <c r="L46" s="88">
        <f t="shared" si="12"/>
        <v>0</v>
      </c>
      <c r="M46" s="93">
        <f t="shared" si="13"/>
        <v>0</v>
      </c>
      <c r="N46" s="94">
        <f t="shared" si="14"/>
        <v>0</v>
      </c>
    </row>
    <row r="47" spans="1:14" hidden="1">
      <c r="A47" s="166" t="s">
        <v>81</v>
      </c>
      <c r="B47" s="167"/>
      <c r="C47" s="82" t="s">
        <v>82</v>
      </c>
      <c r="D47" s="83">
        <v>3</v>
      </c>
      <c r="E47" s="84">
        <v>1</v>
      </c>
      <c r="F47" s="88">
        <v>0</v>
      </c>
      <c r="G47" s="88">
        <v>0</v>
      </c>
      <c r="H47" s="91">
        <v>0</v>
      </c>
      <c r="I47" s="91">
        <v>0</v>
      </c>
      <c r="J47" s="91">
        <v>0</v>
      </c>
      <c r="K47" s="91">
        <v>0</v>
      </c>
      <c r="L47" s="88">
        <f t="shared" si="12"/>
        <v>0</v>
      </c>
      <c r="M47" s="93">
        <f t="shared" si="13"/>
        <v>0</v>
      </c>
      <c r="N47" s="94">
        <f t="shared" si="14"/>
        <v>0</v>
      </c>
    </row>
    <row r="48" spans="1:14" hidden="1">
      <c r="A48" s="166" t="s">
        <v>83</v>
      </c>
      <c r="B48" s="167"/>
      <c r="C48" s="82" t="s">
        <v>84</v>
      </c>
      <c r="D48" s="83"/>
      <c r="E48" s="84">
        <f>H48+I48+J48+K48</f>
        <v>0</v>
      </c>
      <c r="F48" s="88"/>
      <c r="G48" s="88"/>
      <c r="H48" s="91"/>
      <c r="I48" s="91"/>
      <c r="J48" s="91"/>
      <c r="K48" s="91"/>
      <c r="L48" s="88">
        <f t="shared" si="12"/>
        <v>0</v>
      </c>
      <c r="M48" s="93">
        <f t="shared" si="13"/>
        <v>0</v>
      </c>
      <c r="N48" s="94">
        <f t="shared" si="14"/>
        <v>0</v>
      </c>
    </row>
    <row r="49" spans="1:14" hidden="1">
      <c r="A49" s="166" t="s">
        <v>85</v>
      </c>
      <c r="B49" s="167"/>
      <c r="C49" s="82" t="s">
        <v>86</v>
      </c>
      <c r="D49" s="83">
        <v>9</v>
      </c>
      <c r="E49" s="84">
        <v>1</v>
      </c>
      <c r="F49" s="88">
        <v>0</v>
      </c>
      <c r="G49" s="88">
        <v>0</v>
      </c>
      <c r="H49" s="91">
        <v>0</v>
      </c>
      <c r="I49" s="91">
        <v>0</v>
      </c>
      <c r="J49" s="91">
        <v>0</v>
      </c>
      <c r="K49" s="91">
        <v>0</v>
      </c>
      <c r="L49" s="88">
        <f t="shared" si="12"/>
        <v>0</v>
      </c>
      <c r="M49" s="93">
        <f t="shared" si="13"/>
        <v>0</v>
      </c>
      <c r="N49" s="94">
        <f t="shared" si="14"/>
        <v>0</v>
      </c>
    </row>
    <row r="50" spans="1:14" hidden="1">
      <c r="A50" s="170" t="s">
        <v>87</v>
      </c>
      <c r="B50" s="171"/>
      <c r="C50" s="97" t="s">
        <v>88</v>
      </c>
      <c r="D50" s="98"/>
      <c r="E50" s="84">
        <f>H50+I50+J50+K50</f>
        <v>0</v>
      </c>
      <c r="F50" s="99">
        <v>0</v>
      </c>
      <c r="G50" s="99">
        <v>0</v>
      </c>
      <c r="H50" s="100">
        <v>0</v>
      </c>
      <c r="I50" s="100">
        <v>0</v>
      </c>
      <c r="J50" s="100">
        <v>0</v>
      </c>
      <c r="K50" s="100">
        <v>0</v>
      </c>
      <c r="L50" s="101">
        <f t="shared" si="12"/>
        <v>0</v>
      </c>
      <c r="M50" s="102">
        <f t="shared" si="13"/>
        <v>0</v>
      </c>
      <c r="N50" s="103">
        <f t="shared" si="14"/>
        <v>0</v>
      </c>
    </row>
    <row r="51" spans="1:14" s="20" customFormat="1" ht="14.45" customHeight="1">
      <c r="A51" s="193" t="s">
        <v>89</v>
      </c>
      <c r="B51" s="194"/>
      <c r="C51" s="104" t="s">
        <v>88</v>
      </c>
      <c r="D51" s="105"/>
      <c r="E51" s="106">
        <v>39</v>
      </c>
      <c r="F51" s="107">
        <v>52</v>
      </c>
      <c r="G51" s="107">
        <v>53</v>
      </c>
      <c r="H51" s="108">
        <v>14</v>
      </c>
      <c r="I51" s="108">
        <v>14</v>
      </c>
      <c r="J51" s="108">
        <v>14</v>
      </c>
      <c r="K51" s="108">
        <v>11</v>
      </c>
      <c r="L51" s="109">
        <f t="shared" si="12"/>
        <v>54</v>
      </c>
      <c r="M51" s="110">
        <f t="shared" si="13"/>
        <v>55</v>
      </c>
      <c r="N51" s="111">
        <f t="shared" si="14"/>
        <v>56</v>
      </c>
    </row>
    <row r="52" spans="1:14" ht="14.45" customHeight="1">
      <c r="A52" s="174" t="s">
        <v>90</v>
      </c>
      <c r="B52" s="175"/>
      <c r="C52" s="77" t="s">
        <v>91</v>
      </c>
      <c r="D52" s="112">
        <f t="shared" ref="D52:N52" si="15">D53+D64+D65+D68+D73+D77+D80+D81+D82+D83+D84+D85+D86+D87+D88+D89+D90+D91+D92+D93+D94+D98+D99+D100+D101</f>
        <v>761</v>
      </c>
      <c r="E52" s="113">
        <f t="shared" si="15"/>
        <v>791</v>
      </c>
      <c r="F52" s="96">
        <f>F53+F64+F65+F68+F73+F77+F80+F81+F82+F83+F84+F85+F86+F87+F88+F89+F90+F91+F92+F93+F94+F98+F99+F100+F101</f>
        <v>904</v>
      </c>
      <c r="G52" s="96">
        <f>G53+G64+G65+G68+G73+G77+G80+G81+G82+G83+G84+G85+G86+G87+G88+G89+G90+G91+G92+G93+G94+G98+G99+G100+G101</f>
        <v>1057</v>
      </c>
      <c r="H52" s="96">
        <f t="shared" si="15"/>
        <v>369</v>
      </c>
      <c r="I52" s="96">
        <f t="shared" si="15"/>
        <v>286</v>
      </c>
      <c r="J52" s="96">
        <f t="shared" si="15"/>
        <v>231</v>
      </c>
      <c r="K52" s="96">
        <f t="shared" si="15"/>
        <v>171</v>
      </c>
      <c r="L52" s="96">
        <f t="shared" si="15"/>
        <v>1082</v>
      </c>
      <c r="M52" s="78">
        <f t="shared" si="15"/>
        <v>1106</v>
      </c>
      <c r="N52" s="79">
        <f t="shared" si="15"/>
        <v>1128</v>
      </c>
    </row>
    <row r="53" spans="1:14" ht="14.45" customHeight="1">
      <c r="A53" s="190" t="s">
        <v>92</v>
      </c>
      <c r="B53" s="191"/>
      <c r="C53" s="77" t="s">
        <v>93</v>
      </c>
      <c r="D53" s="96">
        <f t="shared" ref="D53:N53" si="16">D54+D55+D56+D57+D58+D59+D60+D61+D62+D63</f>
        <v>524</v>
      </c>
      <c r="E53" s="96">
        <f t="shared" si="16"/>
        <v>526</v>
      </c>
      <c r="F53" s="96">
        <f>F54+F55+F56+F57+F58+F59+F60+F61+F62+F63</f>
        <v>586</v>
      </c>
      <c r="G53" s="96">
        <f t="shared" si="16"/>
        <v>681</v>
      </c>
      <c r="H53" s="96">
        <f t="shared" si="16"/>
        <v>223</v>
      </c>
      <c r="I53" s="96">
        <f t="shared" si="16"/>
        <v>203</v>
      </c>
      <c r="J53" s="96">
        <f t="shared" si="16"/>
        <v>153</v>
      </c>
      <c r="K53" s="96">
        <f t="shared" si="16"/>
        <v>102</v>
      </c>
      <c r="L53" s="96">
        <f t="shared" si="16"/>
        <v>698</v>
      </c>
      <c r="M53" s="78">
        <f t="shared" si="16"/>
        <v>714</v>
      </c>
      <c r="N53" s="79">
        <f t="shared" si="16"/>
        <v>729</v>
      </c>
    </row>
    <row r="54" spans="1:14">
      <c r="A54" s="166" t="s">
        <v>94</v>
      </c>
      <c r="B54" s="167"/>
      <c r="C54" s="82" t="s">
        <v>95</v>
      </c>
      <c r="D54" s="83">
        <v>4</v>
      </c>
      <c r="E54" s="84">
        <v>4</v>
      </c>
      <c r="F54" s="88">
        <v>10</v>
      </c>
      <c r="G54" s="88">
        <v>11</v>
      </c>
      <c r="H54" s="91">
        <v>4</v>
      </c>
      <c r="I54" s="91">
        <v>4</v>
      </c>
      <c r="J54" s="91">
        <v>2</v>
      </c>
      <c r="K54" s="91">
        <v>1</v>
      </c>
      <c r="L54" s="88">
        <f t="shared" ref="L54:L63" si="17">ROUND(G54*1.025,0)</f>
        <v>11</v>
      </c>
      <c r="M54" s="93">
        <f t="shared" ref="M54:M63" si="18">ROUND(L54*1.024,0)</f>
        <v>11</v>
      </c>
      <c r="N54" s="94">
        <f t="shared" ref="N54:N63" si="19">ROUND(M54*1.022,0)</f>
        <v>11</v>
      </c>
    </row>
    <row r="55" spans="1:14">
      <c r="A55" s="166" t="s">
        <v>96</v>
      </c>
      <c r="B55" s="167"/>
      <c r="C55" s="82" t="s">
        <v>97</v>
      </c>
      <c r="D55" s="83">
        <v>8</v>
      </c>
      <c r="E55" s="84">
        <v>9</v>
      </c>
      <c r="F55" s="88">
        <v>8</v>
      </c>
      <c r="G55" s="88">
        <v>9</v>
      </c>
      <c r="H55" s="91">
        <v>4</v>
      </c>
      <c r="I55" s="91">
        <v>3</v>
      </c>
      <c r="J55" s="91">
        <v>1</v>
      </c>
      <c r="K55" s="91">
        <v>1</v>
      </c>
      <c r="L55" s="88">
        <f t="shared" si="17"/>
        <v>9</v>
      </c>
      <c r="M55" s="93">
        <f t="shared" si="18"/>
        <v>9</v>
      </c>
      <c r="N55" s="94">
        <f t="shared" si="19"/>
        <v>9</v>
      </c>
    </row>
    <row r="56" spans="1:14">
      <c r="A56" s="166" t="s">
        <v>98</v>
      </c>
      <c r="B56" s="167"/>
      <c r="C56" s="82" t="s">
        <v>99</v>
      </c>
      <c r="D56" s="83">
        <v>42</v>
      </c>
      <c r="E56" s="84">
        <v>38</v>
      </c>
      <c r="F56" s="88">
        <v>43</v>
      </c>
      <c r="G56" s="88">
        <v>47</v>
      </c>
      <c r="H56" s="91">
        <v>13</v>
      </c>
      <c r="I56" s="91">
        <v>13</v>
      </c>
      <c r="J56" s="91">
        <v>12</v>
      </c>
      <c r="K56" s="91">
        <v>9</v>
      </c>
      <c r="L56" s="88">
        <f t="shared" si="17"/>
        <v>48</v>
      </c>
      <c r="M56" s="93">
        <f t="shared" si="18"/>
        <v>49</v>
      </c>
      <c r="N56" s="94">
        <f t="shared" si="19"/>
        <v>50</v>
      </c>
    </row>
    <row r="57" spans="1:14">
      <c r="A57" s="166" t="s">
        <v>100</v>
      </c>
      <c r="B57" s="167"/>
      <c r="C57" s="82" t="s">
        <v>101</v>
      </c>
      <c r="D57" s="83">
        <v>35</v>
      </c>
      <c r="E57" s="84">
        <v>29</v>
      </c>
      <c r="F57" s="88">
        <v>23</v>
      </c>
      <c r="G57" s="88">
        <v>38</v>
      </c>
      <c r="H57" s="91">
        <v>13</v>
      </c>
      <c r="I57" s="91">
        <v>12</v>
      </c>
      <c r="J57" s="91">
        <v>8</v>
      </c>
      <c r="K57" s="91">
        <v>5</v>
      </c>
      <c r="L57" s="88">
        <f t="shared" si="17"/>
        <v>39</v>
      </c>
      <c r="M57" s="93">
        <f t="shared" si="18"/>
        <v>40</v>
      </c>
      <c r="N57" s="94">
        <f t="shared" si="19"/>
        <v>41</v>
      </c>
    </row>
    <row r="58" spans="1:14">
      <c r="A58" s="166" t="s">
        <v>102</v>
      </c>
      <c r="B58" s="167"/>
      <c r="C58" s="82" t="s">
        <v>103</v>
      </c>
      <c r="D58" s="83">
        <v>47</v>
      </c>
      <c r="E58" s="84">
        <v>39</v>
      </c>
      <c r="F58" s="88">
        <v>48</v>
      </c>
      <c r="G58" s="88">
        <v>54</v>
      </c>
      <c r="H58" s="91">
        <v>14</v>
      </c>
      <c r="I58" s="91">
        <v>14</v>
      </c>
      <c r="J58" s="91">
        <v>14</v>
      </c>
      <c r="K58" s="91">
        <v>12</v>
      </c>
      <c r="L58" s="88">
        <f t="shared" si="17"/>
        <v>55</v>
      </c>
      <c r="M58" s="93">
        <f t="shared" si="18"/>
        <v>56</v>
      </c>
      <c r="N58" s="94">
        <f t="shared" si="19"/>
        <v>57</v>
      </c>
    </row>
    <row r="59" spans="1:14">
      <c r="A59" s="166" t="s">
        <v>104</v>
      </c>
      <c r="B59" s="167"/>
      <c r="C59" s="82" t="s">
        <v>105</v>
      </c>
      <c r="D59" s="83"/>
      <c r="E59" s="84">
        <v>0</v>
      </c>
      <c r="F59" s="88">
        <v>11</v>
      </c>
      <c r="G59" s="88">
        <v>20</v>
      </c>
      <c r="H59" s="91">
        <v>8</v>
      </c>
      <c r="I59" s="91">
        <v>5</v>
      </c>
      <c r="J59" s="91">
        <v>4</v>
      </c>
      <c r="K59" s="91">
        <v>3</v>
      </c>
      <c r="L59" s="88">
        <f t="shared" si="17"/>
        <v>21</v>
      </c>
      <c r="M59" s="93">
        <f t="shared" si="18"/>
        <v>22</v>
      </c>
      <c r="N59" s="94">
        <f t="shared" si="19"/>
        <v>22</v>
      </c>
    </row>
    <row r="60" spans="1:14" hidden="1">
      <c r="A60" s="166" t="s">
        <v>106</v>
      </c>
      <c r="B60" s="167"/>
      <c r="C60" s="82" t="s">
        <v>107</v>
      </c>
      <c r="D60" s="83"/>
      <c r="E60" s="84">
        <f>H60+I60+J60+K60</f>
        <v>0</v>
      </c>
      <c r="F60" s="88">
        <f>G60+H60+I60+J60</f>
        <v>0</v>
      </c>
      <c r="G60" s="88">
        <f>H60+I60+J60+K60</f>
        <v>0</v>
      </c>
      <c r="H60" s="91"/>
      <c r="I60" s="91"/>
      <c r="J60" s="91"/>
      <c r="K60" s="91"/>
      <c r="L60" s="88">
        <f t="shared" si="17"/>
        <v>0</v>
      </c>
      <c r="M60" s="93">
        <f t="shared" si="18"/>
        <v>0</v>
      </c>
      <c r="N60" s="94">
        <f t="shared" si="19"/>
        <v>0</v>
      </c>
    </row>
    <row r="61" spans="1:14">
      <c r="A61" s="166" t="s">
        <v>108</v>
      </c>
      <c r="B61" s="167"/>
      <c r="C61" s="82" t="s">
        <v>109</v>
      </c>
      <c r="D61" s="83">
        <v>5</v>
      </c>
      <c r="E61" s="84">
        <v>5</v>
      </c>
      <c r="F61" s="88">
        <v>7</v>
      </c>
      <c r="G61" s="88">
        <v>7</v>
      </c>
      <c r="H61" s="91">
        <v>3</v>
      </c>
      <c r="I61" s="91">
        <v>2</v>
      </c>
      <c r="J61" s="91">
        <v>1</v>
      </c>
      <c r="K61" s="91">
        <v>1</v>
      </c>
      <c r="L61" s="88">
        <f t="shared" si="17"/>
        <v>7</v>
      </c>
      <c r="M61" s="93">
        <f t="shared" si="18"/>
        <v>7</v>
      </c>
      <c r="N61" s="94">
        <f t="shared" si="19"/>
        <v>7</v>
      </c>
    </row>
    <row r="62" spans="1:14">
      <c r="A62" s="170" t="s">
        <v>110</v>
      </c>
      <c r="B62" s="171"/>
      <c r="C62" s="82" t="s">
        <v>111</v>
      </c>
      <c r="D62" s="83">
        <v>96</v>
      </c>
      <c r="E62" s="84">
        <v>79</v>
      </c>
      <c r="F62" s="88">
        <v>44</v>
      </c>
      <c r="G62" s="88">
        <v>75</v>
      </c>
      <c r="H62" s="91">
        <v>34</v>
      </c>
      <c r="I62" s="91">
        <v>20</v>
      </c>
      <c r="J62" s="91">
        <v>11</v>
      </c>
      <c r="K62" s="91">
        <v>10</v>
      </c>
      <c r="L62" s="88">
        <f t="shared" si="17"/>
        <v>77</v>
      </c>
      <c r="M62" s="93">
        <f t="shared" si="18"/>
        <v>79</v>
      </c>
      <c r="N62" s="94">
        <f t="shared" si="19"/>
        <v>81</v>
      </c>
    </row>
    <row r="63" spans="1:14">
      <c r="A63" s="166" t="s">
        <v>112</v>
      </c>
      <c r="B63" s="167"/>
      <c r="C63" s="82" t="s">
        <v>113</v>
      </c>
      <c r="D63" s="83">
        <v>287</v>
      </c>
      <c r="E63" s="84">
        <v>323</v>
      </c>
      <c r="F63" s="88">
        <v>392</v>
      </c>
      <c r="G63" s="88">
        <v>420</v>
      </c>
      <c r="H63" s="91">
        <v>130</v>
      </c>
      <c r="I63" s="91">
        <v>130</v>
      </c>
      <c r="J63" s="91">
        <v>100</v>
      </c>
      <c r="K63" s="91">
        <v>60</v>
      </c>
      <c r="L63" s="88">
        <f t="shared" si="17"/>
        <v>431</v>
      </c>
      <c r="M63" s="93">
        <f t="shared" si="18"/>
        <v>441</v>
      </c>
      <c r="N63" s="94">
        <f t="shared" si="19"/>
        <v>451</v>
      </c>
    </row>
    <row r="64" spans="1:14" ht="14.45" customHeight="1">
      <c r="A64" s="162" t="s">
        <v>114</v>
      </c>
      <c r="B64" s="163"/>
      <c r="C64" s="114" t="s">
        <v>115</v>
      </c>
      <c r="D64" s="83">
        <v>0</v>
      </c>
      <c r="E64" s="95">
        <v>30</v>
      </c>
      <c r="F64" s="96">
        <v>27</v>
      </c>
      <c r="G64" s="96">
        <v>41</v>
      </c>
      <c r="H64" s="96">
        <v>41</v>
      </c>
      <c r="I64" s="96">
        <v>0</v>
      </c>
      <c r="J64" s="96">
        <v>0</v>
      </c>
      <c r="K64" s="96">
        <v>0</v>
      </c>
      <c r="L64" s="96">
        <f>ROUND(G64*1.026,0)</f>
        <v>42</v>
      </c>
      <c r="M64" s="78">
        <f>ROUND(L64*1.025,0)</f>
        <v>43</v>
      </c>
      <c r="N64" s="79">
        <f>ROUND(M64*1.022,0)</f>
        <v>44</v>
      </c>
    </row>
    <row r="65" spans="1:14" ht="14.45" customHeight="1">
      <c r="A65" s="162" t="s">
        <v>116</v>
      </c>
      <c r="B65" s="163"/>
      <c r="C65" s="77" t="s">
        <v>117</v>
      </c>
      <c r="D65" s="78">
        <f>D66+D67</f>
        <v>160</v>
      </c>
      <c r="E65" s="95">
        <f t="shared" ref="E65:N65" si="20">E66+E67</f>
        <v>182</v>
      </c>
      <c r="F65" s="96">
        <f>F66+F67</f>
        <v>199</v>
      </c>
      <c r="G65" s="96">
        <f t="shared" si="20"/>
        <v>229</v>
      </c>
      <c r="H65" s="96">
        <f t="shared" si="20"/>
        <v>62</v>
      </c>
      <c r="I65" s="96">
        <f t="shared" si="20"/>
        <v>58</v>
      </c>
      <c r="J65" s="96">
        <f t="shared" si="20"/>
        <v>55</v>
      </c>
      <c r="K65" s="96">
        <f t="shared" si="20"/>
        <v>54</v>
      </c>
      <c r="L65" s="96">
        <f t="shared" si="20"/>
        <v>235</v>
      </c>
      <c r="M65" s="78">
        <f t="shared" si="20"/>
        <v>241</v>
      </c>
      <c r="N65" s="79">
        <f t="shared" si="20"/>
        <v>246</v>
      </c>
    </row>
    <row r="66" spans="1:14">
      <c r="A66" s="170" t="s">
        <v>118</v>
      </c>
      <c r="B66" s="171"/>
      <c r="C66" s="82" t="s">
        <v>119</v>
      </c>
      <c r="D66" s="83">
        <v>3</v>
      </c>
      <c r="E66" s="84">
        <v>2</v>
      </c>
      <c r="F66" s="88">
        <v>2</v>
      </c>
      <c r="G66" s="88">
        <v>4</v>
      </c>
      <c r="H66" s="91">
        <v>2</v>
      </c>
      <c r="I66" s="91">
        <v>2</v>
      </c>
      <c r="J66" s="91">
        <v>0</v>
      </c>
      <c r="K66" s="91">
        <v>0</v>
      </c>
      <c r="L66" s="88">
        <f>ROUND(G66*1.025,0)</f>
        <v>4</v>
      </c>
      <c r="M66" s="93">
        <f>ROUND(L66*1.024,0)</f>
        <v>4</v>
      </c>
      <c r="N66" s="94">
        <f>ROUND(M66*1.022,0)</f>
        <v>4</v>
      </c>
    </row>
    <row r="67" spans="1:14">
      <c r="A67" s="170" t="s">
        <v>120</v>
      </c>
      <c r="B67" s="171"/>
      <c r="C67" s="82" t="s">
        <v>121</v>
      </c>
      <c r="D67" s="83">
        <v>157</v>
      </c>
      <c r="E67" s="84">
        <v>180</v>
      </c>
      <c r="F67" s="88">
        <v>197</v>
      </c>
      <c r="G67" s="88">
        <v>225</v>
      </c>
      <c r="H67" s="91">
        <v>60</v>
      </c>
      <c r="I67" s="91">
        <v>56</v>
      </c>
      <c r="J67" s="91">
        <v>55</v>
      </c>
      <c r="K67" s="91">
        <v>54</v>
      </c>
      <c r="L67" s="88">
        <f>ROUND(G67*1.025,0)</f>
        <v>231</v>
      </c>
      <c r="M67" s="93">
        <f>ROUND(L67*1.024,0)</f>
        <v>237</v>
      </c>
      <c r="N67" s="94">
        <f>ROUND(M67*1.022,0)</f>
        <v>242</v>
      </c>
    </row>
    <row r="68" spans="1:14" ht="14.45" customHeight="1">
      <c r="A68" s="162" t="s">
        <v>122</v>
      </c>
      <c r="B68" s="163"/>
      <c r="C68" s="77" t="s">
        <v>123</v>
      </c>
      <c r="D68" s="78">
        <f t="shared" ref="D68:N68" si="21">D69+D70+D71+D72</f>
        <v>30</v>
      </c>
      <c r="E68" s="78">
        <f>E69+E70+E71+E72</f>
        <v>34</v>
      </c>
      <c r="F68" s="96">
        <f>F69+F70+F71+F72</f>
        <v>34</v>
      </c>
      <c r="G68" s="96">
        <f t="shared" si="21"/>
        <v>42</v>
      </c>
      <c r="H68" s="96">
        <f t="shared" si="21"/>
        <v>12</v>
      </c>
      <c r="I68" s="96">
        <f t="shared" si="21"/>
        <v>12</v>
      </c>
      <c r="J68" s="96">
        <f t="shared" si="21"/>
        <v>11</v>
      </c>
      <c r="K68" s="96">
        <f t="shared" si="21"/>
        <v>7</v>
      </c>
      <c r="L68" s="96">
        <f t="shared" si="21"/>
        <v>43</v>
      </c>
      <c r="M68" s="78">
        <f t="shared" si="21"/>
        <v>44</v>
      </c>
      <c r="N68" s="79">
        <f t="shared" si="21"/>
        <v>45</v>
      </c>
    </row>
    <row r="69" spans="1:14">
      <c r="A69" s="166" t="s">
        <v>124</v>
      </c>
      <c r="B69" s="167"/>
      <c r="C69" s="82" t="s">
        <v>125</v>
      </c>
      <c r="D69" s="83">
        <v>24</v>
      </c>
      <c r="E69" s="84">
        <v>31</v>
      </c>
      <c r="F69" s="88">
        <v>29</v>
      </c>
      <c r="G69" s="88">
        <v>30</v>
      </c>
      <c r="H69" s="91">
        <v>8</v>
      </c>
      <c r="I69" s="91">
        <v>8</v>
      </c>
      <c r="J69" s="91">
        <v>8</v>
      </c>
      <c r="K69" s="91">
        <v>6</v>
      </c>
      <c r="L69" s="88">
        <f>ROUND(G69*1.025,0)</f>
        <v>31</v>
      </c>
      <c r="M69" s="93">
        <f>ROUND(L69*1.024,0)</f>
        <v>32</v>
      </c>
      <c r="N69" s="94">
        <f>ROUND(M69*1.022,0)</f>
        <v>33</v>
      </c>
    </row>
    <row r="70" spans="1:14">
      <c r="A70" s="166" t="s">
        <v>126</v>
      </c>
      <c r="B70" s="167"/>
      <c r="C70" s="82" t="s">
        <v>127</v>
      </c>
      <c r="D70" s="83">
        <v>6</v>
      </c>
      <c r="E70" s="84">
        <v>3</v>
      </c>
      <c r="F70" s="88">
        <v>3</v>
      </c>
      <c r="G70" s="88">
        <v>8</v>
      </c>
      <c r="H70" s="91">
        <v>3</v>
      </c>
      <c r="I70" s="91">
        <v>3</v>
      </c>
      <c r="J70" s="91">
        <v>2</v>
      </c>
      <c r="K70" s="91">
        <v>0</v>
      </c>
      <c r="L70" s="88">
        <f>ROUND(G70*1.025,0)</f>
        <v>8</v>
      </c>
      <c r="M70" s="93">
        <f>ROUND(L70*1.024,0)</f>
        <v>8</v>
      </c>
      <c r="N70" s="94">
        <f>ROUND(M70*1.022,0)</f>
        <v>8</v>
      </c>
    </row>
    <row r="71" spans="1:14" hidden="1">
      <c r="A71" s="166" t="s">
        <v>128</v>
      </c>
      <c r="B71" s="167"/>
      <c r="C71" s="82" t="s">
        <v>129</v>
      </c>
      <c r="D71" s="83"/>
      <c r="E71" s="84">
        <f t="shared" ref="E71:E134" si="22">H71+I71+J71+K71</f>
        <v>0</v>
      </c>
      <c r="F71" s="88">
        <f>G71+H71+I71+J71</f>
        <v>0</v>
      </c>
      <c r="G71" s="88">
        <f>H71+I71+J71+K71</f>
        <v>0</v>
      </c>
      <c r="H71" s="91"/>
      <c r="I71" s="91"/>
      <c r="J71" s="91"/>
      <c r="K71" s="91"/>
      <c r="L71" s="88">
        <f>ROUND(G71*1.025,0)</f>
        <v>0</v>
      </c>
      <c r="M71" s="93">
        <f>ROUND(L71*1.024,0)</f>
        <v>0</v>
      </c>
      <c r="N71" s="94">
        <f>ROUND(M71*1.022,0)</f>
        <v>0</v>
      </c>
    </row>
    <row r="72" spans="1:14">
      <c r="A72" s="166" t="s">
        <v>130</v>
      </c>
      <c r="B72" s="167"/>
      <c r="C72" s="82" t="s">
        <v>131</v>
      </c>
      <c r="D72" s="83"/>
      <c r="E72" s="84">
        <v>0</v>
      </c>
      <c r="F72" s="88">
        <v>2</v>
      </c>
      <c r="G72" s="88">
        <v>4</v>
      </c>
      <c r="H72" s="91">
        <v>1</v>
      </c>
      <c r="I72" s="91">
        <v>1</v>
      </c>
      <c r="J72" s="91">
        <v>1</v>
      </c>
      <c r="K72" s="91">
        <v>1</v>
      </c>
      <c r="L72" s="88">
        <f>ROUND(G72*1.025,0)</f>
        <v>4</v>
      </c>
      <c r="M72" s="93">
        <f>ROUND(L72*1.024,0)</f>
        <v>4</v>
      </c>
      <c r="N72" s="94">
        <f>ROUND(M72*1.022,0)</f>
        <v>4</v>
      </c>
    </row>
    <row r="73" spans="1:14" ht="14.45" customHeight="1">
      <c r="A73" s="172" t="s">
        <v>132</v>
      </c>
      <c r="B73" s="173"/>
      <c r="C73" s="77" t="s">
        <v>133</v>
      </c>
      <c r="D73" s="78">
        <f>D74+D76</f>
        <v>19</v>
      </c>
      <c r="E73" s="78">
        <f>E74+E76</f>
        <v>13</v>
      </c>
      <c r="F73" s="96">
        <f>F74+F76</f>
        <v>23</v>
      </c>
      <c r="G73" s="96">
        <f t="shared" ref="G73:N73" si="23">G74+G76</f>
        <v>15</v>
      </c>
      <c r="H73" s="96">
        <f t="shared" si="23"/>
        <v>9</v>
      </c>
      <c r="I73" s="96">
        <f t="shared" si="23"/>
        <v>3</v>
      </c>
      <c r="J73" s="96">
        <f t="shared" si="23"/>
        <v>2</v>
      </c>
      <c r="K73" s="96">
        <f t="shared" si="23"/>
        <v>1</v>
      </c>
      <c r="L73" s="96">
        <f t="shared" si="23"/>
        <v>15</v>
      </c>
      <c r="M73" s="78">
        <f t="shared" si="23"/>
        <v>15</v>
      </c>
      <c r="N73" s="79">
        <f t="shared" si="23"/>
        <v>15</v>
      </c>
    </row>
    <row r="74" spans="1:14">
      <c r="A74" s="166" t="s">
        <v>134</v>
      </c>
      <c r="B74" s="167"/>
      <c r="C74" s="82" t="s">
        <v>135</v>
      </c>
      <c r="D74" s="83">
        <v>4</v>
      </c>
      <c r="E74" s="84">
        <v>3</v>
      </c>
      <c r="F74" s="88">
        <v>5</v>
      </c>
      <c r="G74" s="88">
        <v>5</v>
      </c>
      <c r="H74" s="91">
        <v>5</v>
      </c>
      <c r="I74" s="91">
        <v>0</v>
      </c>
      <c r="J74" s="91">
        <v>0</v>
      </c>
      <c r="K74" s="91">
        <v>0</v>
      </c>
      <c r="L74" s="88">
        <f>ROUND(G74*1.025,0)</f>
        <v>5</v>
      </c>
      <c r="M74" s="93">
        <f>ROUND(L74*1.024,0)</f>
        <v>5</v>
      </c>
      <c r="N74" s="94">
        <f>ROUND(M74*1.022,0)</f>
        <v>5</v>
      </c>
    </row>
    <row r="75" spans="1:14" hidden="1">
      <c r="A75" s="166" t="s">
        <v>136</v>
      </c>
      <c r="B75" s="167"/>
      <c r="C75" s="82" t="s">
        <v>137</v>
      </c>
      <c r="D75" s="83"/>
      <c r="E75" s="84">
        <f t="shared" si="22"/>
        <v>0</v>
      </c>
      <c r="F75" s="88">
        <f>G75+H75+I75+J75</f>
        <v>0</v>
      </c>
      <c r="G75" s="88">
        <f>H75+I75+J75+K75</f>
        <v>0</v>
      </c>
      <c r="H75" s="91"/>
      <c r="I75" s="91"/>
      <c r="J75" s="91"/>
      <c r="K75" s="91"/>
      <c r="L75" s="88">
        <f>ROUND(G75*1.025,0)</f>
        <v>0</v>
      </c>
      <c r="M75" s="93">
        <f>ROUND(L75*1.024,0)</f>
        <v>0</v>
      </c>
      <c r="N75" s="94">
        <f>ROUND(M75*1.022,0)</f>
        <v>0</v>
      </c>
    </row>
    <row r="76" spans="1:14">
      <c r="A76" s="166" t="s">
        <v>138</v>
      </c>
      <c r="B76" s="167"/>
      <c r="C76" s="82" t="s">
        <v>139</v>
      </c>
      <c r="D76" s="83">
        <v>15</v>
      </c>
      <c r="E76" s="84">
        <v>10</v>
      </c>
      <c r="F76" s="88">
        <v>18</v>
      </c>
      <c r="G76" s="88">
        <v>10</v>
      </c>
      <c r="H76" s="91">
        <v>4</v>
      </c>
      <c r="I76" s="91">
        <v>3</v>
      </c>
      <c r="J76" s="91">
        <v>2</v>
      </c>
      <c r="K76" s="91">
        <v>1</v>
      </c>
      <c r="L76" s="88">
        <f>ROUND(G76*1.025,0)</f>
        <v>10</v>
      </c>
      <c r="M76" s="93">
        <f>ROUND(L76*1.024,0)</f>
        <v>10</v>
      </c>
      <c r="N76" s="94">
        <f>ROUND(M76*1.022,0)</f>
        <v>10</v>
      </c>
    </row>
    <row r="77" spans="1:14" ht="14.45" customHeight="1">
      <c r="A77" s="174" t="s">
        <v>140</v>
      </c>
      <c r="B77" s="175"/>
      <c r="C77" s="77" t="s">
        <v>141</v>
      </c>
      <c r="D77" s="78">
        <f>D78+D79</f>
        <v>18</v>
      </c>
      <c r="E77" s="78">
        <f>E78+E79</f>
        <v>0</v>
      </c>
      <c r="F77" s="96">
        <f>F78+F79</f>
        <v>0</v>
      </c>
      <c r="G77" s="96">
        <f t="shared" ref="G77:N77" si="24">G78+G79</f>
        <v>3</v>
      </c>
      <c r="H77" s="96">
        <f t="shared" si="24"/>
        <v>3</v>
      </c>
      <c r="I77" s="96">
        <f t="shared" si="24"/>
        <v>0</v>
      </c>
      <c r="J77" s="96">
        <f t="shared" si="24"/>
        <v>0</v>
      </c>
      <c r="K77" s="96">
        <f t="shared" si="24"/>
        <v>0</v>
      </c>
      <c r="L77" s="96">
        <f t="shared" si="24"/>
        <v>3</v>
      </c>
      <c r="M77" s="78">
        <f t="shared" si="24"/>
        <v>3</v>
      </c>
      <c r="N77" s="79">
        <f t="shared" si="24"/>
        <v>3</v>
      </c>
    </row>
    <row r="78" spans="1:14">
      <c r="A78" s="166" t="s">
        <v>142</v>
      </c>
      <c r="B78" s="167"/>
      <c r="C78" s="82" t="s">
        <v>143</v>
      </c>
      <c r="D78" s="83">
        <v>18</v>
      </c>
      <c r="E78" s="84">
        <v>0</v>
      </c>
      <c r="F78" s="88">
        <v>0</v>
      </c>
      <c r="G78" s="88">
        <v>3</v>
      </c>
      <c r="H78" s="91">
        <v>3</v>
      </c>
      <c r="I78" s="91">
        <v>0</v>
      </c>
      <c r="J78" s="91">
        <v>0</v>
      </c>
      <c r="K78" s="91">
        <v>0</v>
      </c>
      <c r="L78" s="88">
        <f t="shared" ref="L78:L85" si="25">ROUND(G78*1.025,0)</f>
        <v>3</v>
      </c>
      <c r="M78" s="93">
        <f t="shared" ref="M78:M85" si="26">ROUND(L78*1.024,0)</f>
        <v>3</v>
      </c>
      <c r="N78" s="94">
        <f t="shared" ref="N78:N85" si="27">ROUND(M78*1.022,0)</f>
        <v>3</v>
      </c>
    </row>
    <row r="79" spans="1:14" hidden="1">
      <c r="A79" s="166" t="s">
        <v>144</v>
      </c>
      <c r="B79" s="167"/>
      <c r="C79" s="82" t="s">
        <v>145</v>
      </c>
      <c r="D79" s="83"/>
      <c r="E79" s="84">
        <f>-E1023</f>
        <v>0</v>
      </c>
      <c r="F79" s="88">
        <v>0</v>
      </c>
      <c r="G79" s="88">
        <v>0</v>
      </c>
      <c r="H79" s="91">
        <v>0</v>
      </c>
      <c r="I79" s="91">
        <v>0</v>
      </c>
      <c r="J79" s="91">
        <v>0</v>
      </c>
      <c r="K79" s="91">
        <v>0</v>
      </c>
      <c r="L79" s="88">
        <f t="shared" si="25"/>
        <v>0</v>
      </c>
      <c r="M79" s="93">
        <f t="shared" si="26"/>
        <v>0</v>
      </c>
      <c r="N79" s="94">
        <f t="shared" si="27"/>
        <v>0</v>
      </c>
    </row>
    <row r="80" spans="1:14" ht="14.45" hidden="1" customHeight="1">
      <c r="A80" s="148" t="s">
        <v>146</v>
      </c>
      <c r="B80" s="149"/>
      <c r="C80" s="77" t="s">
        <v>147</v>
      </c>
      <c r="D80" s="83"/>
      <c r="E80" s="84">
        <f t="shared" si="22"/>
        <v>0</v>
      </c>
      <c r="F80" s="88"/>
      <c r="G80" s="88"/>
      <c r="H80" s="91"/>
      <c r="I80" s="91"/>
      <c r="J80" s="91"/>
      <c r="K80" s="91"/>
      <c r="L80" s="88">
        <f t="shared" si="25"/>
        <v>0</v>
      </c>
      <c r="M80" s="93">
        <f t="shared" si="26"/>
        <v>0</v>
      </c>
      <c r="N80" s="94">
        <f t="shared" si="27"/>
        <v>0</v>
      </c>
    </row>
    <row r="81" spans="1:14" ht="14.45" hidden="1" customHeight="1">
      <c r="A81" s="148" t="s">
        <v>148</v>
      </c>
      <c r="B81" s="149"/>
      <c r="C81" s="77" t="s">
        <v>149</v>
      </c>
      <c r="D81" s="83"/>
      <c r="E81" s="84">
        <f t="shared" si="22"/>
        <v>0</v>
      </c>
      <c r="F81" s="88"/>
      <c r="G81" s="88"/>
      <c r="H81" s="91"/>
      <c r="I81" s="91"/>
      <c r="J81" s="91"/>
      <c r="K81" s="91"/>
      <c r="L81" s="88">
        <f t="shared" si="25"/>
        <v>0</v>
      </c>
      <c r="M81" s="93">
        <f t="shared" si="26"/>
        <v>0</v>
      </c>
      <c r="N81" s="94">
        <f t="shared" si="27"/>
        <v>0</v>
      </c>
    </row>
    <row r="82" spans="1:14" ht="79.150000000000006" hidden="1" customHeight="1">
      <c r="A82" s="162" t="s">
        <v>150</v>
      </c>
      <c r="B82" s="163"/>
      <c r="C82" s="77" t="s">
        <v>151</v>
      </c>
      <c r="D82" s="83"/>
      <c r="E82" s="84">
        <f t="shared" si="22"/>
        <v>0</v>
      </c>
      <c r="F82" s="88"/>
      <c r="G82" s="88"/>
      <c r="H82" s="91"/>
      <c r="I82" s="91"/>
      <c r="J82" s="91"/>
      <c r="K82" s="91"/>
      <c r="L82" s="88">
        <f t="shared" si="25"/>
        <v>0</v>
      </c>
      <c r="M82" s="93">
        <f t="shared" si="26"/>
        <v>0</v>
      </c>
      <c r="N82" s="94">
        <f t="shared" si="27"/>
        <v>0</v>
      </c>
    </row>
    <row r="83" spans="1:14" ht="52.9" hidden="1" customHeight="1">
      <c r="A83" s="162" t="s">
        <v>152</v>
      </c>
      <c r="B83" s="163"/>
      <c r="C83" s="77" t="s">
        <v>153</v>
      </c>
      <c r="D83" s="83"/>
      <c r="E83" s="84">
        <f t="shared" si="22"/>
        <v>0</v>
      </c>
      <c r="F83" s="88"/>
      <c r="G83" s="88"/>
      <c r="H83" s="91"/>
      <c r="I83" s="91"/>
      <c r="J83" s="91"/>
      <c r="K83" s="91"/>
      <c r="L83" s="88">
        <f t="shared" si="25"/>
        <v>0</v>
      </c>
      <c r="M83" s="93">
        <f t="shared" si="26"/>
        <v>0</v>
      </c>
      <c r="N83" s="94">
        <f t="shared" si="27"/>
        <v>0</v>
      </c>
    </row>
    <row r="84" spans="1:14" ht="14.45" customHeight="1">
      <c r="A84" s="162" t="s">
        <v>154</v>
      </c>
      <c r="B84" s="163"/>
      <c r="C84" s="77" t="s">
        <v>155</v>
      </c>
      <c r="D84" s="79">
        <v>7</v>
      </c>
      <c r="E84" s="95">
        <v>1</v>
      </c>
      <c r="F84" s="115">
        <v>2</v>
      </c>
      <c r="G84" s="115">
        <v>5</v>
      </c>
      <c r="H84" s="96">
        <v>5</v>
      </c>
      <c r="I84" s="96">
        <v>0</v>
      </c>
      <c r="J84" s="96">
        <v>0</v>
      </c>
      <c r="K84" s="96">
        <v>0</v>
      </c>
      <c r="L84" s="115">
        <f t="shared" si="25"/>
        <v>5</v>
      </c>
      <c r="M84" s="116">
        <f t="shared" si="26"/>
        <v>5</v>
      </c>
      <c r="N84" s="117">
        <f t="shared" si="27"/>
        <v>5</v>
      </c>
    </row>
    <row r="85" spans="1:14" ht="14.45" customHeight="1">
      <c r="A85" s="162" t="s">
        <v>156</v>
      </c>
      <c r="B85" s="163"/>
      <c r="C85" s="77" t="s">
        <v>157</v>
      </c>
      <c r="D85" s="79">
        <v>3</v>
      </c>
      <c r="E85" s="95">
        <v>4</v>
      </c>
      <c r="F85" s="115">
        <v>3</v>
      </c>
      <c r="G85" s="115">
        <v>9</v>
      </c>
      <c r="H85" s="96">
        <v>3</v>
      </c>
      <c r="I85" s="96">
        <v>3</v>
      </c>
      <c r="J85" s="96">
        <v>3</v>
      </c>
      <c r="K85" s="96">
        <v>0</v>
      </c>
      <c r="L85" s="115">
        <f t="shared" si="25"/>
        <v>9</v>
      </c>
      <c r="M85" s="116">
        <f t="shared" si="26"/>
        <v>9</v>
      </c>
      <c r="N85" s="117">
        <f t="shared" si="27"/>
        <v>9</v>
      </c>
    </row>
    <row r="86" spans="1:14" ht="132" hidden="1" customHeight="1">
      <c r="A86" s="162" t="s">
        <v>158</v>
      </c>
      <c r="B86" s="163"/>
      <c r="C86" s="77" t="s">
        <v>159</v>
      </c>
      <c r="D86" s="83"/>
      <c r="E86" s="84">
        <f t="shared" si="22"/>
        <v>0</v>
      </c>
      <c r="F86" s="88">
        <f t="shared" ref="F86:G100" si="28">G86+H86+I86+J86</f>
        <v>0</v>
      </c>
      <c r="G86" s="88">
        <f t="shared" si="28"/>
        <v>0</v>
      </c>
      <c r="H86" s="91"/>
      <c r="I86" s="91"/>
      <c r="J86" s="91"/>
      <c r="K86" s="91"/>
      <c r="L86" s="88"/>
      <c r="M86" s="93">
        <v>0</v>
      </c>
      <c r="N86" s="94">
        <v>0</v>
      </c>
    </row>
    <row r="87" spans="1:14" ht="26.45" hidden="1" customHeight="1">
      <c r="A87" s="162" t="s">
        <v>160</v>
      </c>
      <c r="B87" s="163"/>
      <c r="C87" s="77" t="s">
        <v>161</v>
      </c>
      <c r="D87" s="83"/>
      <c r="E87" s="84">
        <f t="shared" si="22"/>
        <v>0</v>
      </c>
      <c r="F87" s="88">
        <f t="shared" si="28"/>
        <v>0</v>
      </c>
      <c r="G87" s="88">
        <f t="shared" si="28"/>
        <v>0</v>
      </c>
      <c r="H87" s="91"/>
      <c r="I87" s="91"/>
      <c r="J87" s="91"/>
      <c r="K87" s="91"/>
      <c r="L87" s="88"/>
      <c r="M87" s="93">
        <v>0</v>
      </c>
      <c r="N87" s="94">
        <v>0</v>
      </c>
    </row>
    <row r="88" spans="1:14" ht="132" hidden="1" customHeight="1">
      <c r="A88" s="162" t="s">
        <v>162</v>
      </c>
      <c r="B88" s="163"/>
      <c r="C88" s="77" t="s">
        <v>163</v>
      </c>
      <c r="D88" s="83"/>
      <c r="E88" s="84">
        <f t="shared" si="22"/>
        <v>0</v>
      </c>
      <c r="F88" s="88">
        <f t="shared" si="28"/>
        <v>0</v>
      </c>
      <c r="G88" s="88">
        <f t="shared" si="28"/>
        <v>0</v>
      </c>
      <c r="H88" s="91"/>
      <c r="I88" s="91"/>
      <c r="J88" s="91"/>
      <c r="K88" s="91"/>
      <c r="L88" s="88"/>
      <c r="M88" s="93">
        <v>0</v>
      </c>
      <c r="N88" s="94">
        <v>0</v>
      </c>
    </row>
    <row r="89" spans="1:14" ht="14.45" hidden="1" customHeight="1">
      <c r="A89" s="168" t="s">
        <v>164</v>
      </c>
      <c r="B89" s="169"/>
      <c r="C89" s="77" t="s">
        <v>165</v>
      </c>
      <c r="D89" s="83"/>
      <c r="E89" s="84">
        <f t="shared" si="22"/>
        <v>0</v>
      </c>
      <c r="F89" s="88">
        <f t="shared" si="28"/>
        <v>0</v>
      </c>
      <c r="G89" s="88">
        <f t="shared" si="28"/>
        <v>0</v>
      </c>
      <c r="H89" s="91"/>
      <c r="I89" s="91"/>
      <c r="J89" s="91"/>
      <c r="K89" s="91"/>
      <c r="L89" s="88"/>
      <c r="M89" s="93">
        <v>0</v>
      </c>
      <c r="N89" s="94">
        <v>0</v>
      </c>
    </row>
    <row r="90" spans="1:14" ht="132" hidden="1" customHeight="1">
      <c r="A90" s="162" t="s">
        <v>166</v>
      </c>
      <c r="B90" s="163"/>
      <c r="C90" s="77" t="s">
        <v>167</v>
      </c>
      <c r="D90" s="83"/>
      <c r="E90" s="84">
        <f t="shared" si="22"/>
        <v>0</v>
      </c>
      <c r="F90" s="88">
        <f t="shared" si="28"/>
        <v>0</v>
      </c>
      <c r="G90" s="88">
        <f t="shared" si="28"/>
        <v>0</v>
      </c>
      <c r="H90" s="91"/>
      <c r="I90" s="91"/>
      <c r="J90" s="91"/>
      <c r="K90" s="91"/>
      <c r="L90" s="88"/>
      <c r="M90" s="93">
        <v>0</v>
      </c>
      <c r="N90" s="94">
        <v>0</v>
      </c>
    </row>
    <row r="91" spans="1:14" ht="26.45" hidden="1" customHeight="1">
      <c r="A91" s="162" t="s">
        <v>168</v>
      </c>
      <c r="B91" s="163"/>
      <c r="C91" s="77" t="s">
        <v>169</v>
      </c>
      <c r="D91" s="83"/>
      <c r="E91" s="84">
        <f t="shared" si="22"/>
        <v>0</v>
      </c>
      <c r="F91" s="88">
        <f t="shared" si="28"/>
        <v>0</v>
      </c>
      <c r="G91" s="88">
        <f t="shared" si="28"/>
        <v>0</v>
      </c>
      <c r="H91" s="91"/>
      <c r="I91" s="91"/>
      <c r="J91" s="91"/>
      <c r="K91" s="91"/>
      <c r="L91" s="88"/>
      <c r="M91" s="93">
        <v>0</v>
      </c>
      <c r="N91" s="94">
        <v>0</v>
      </c>
    </row>
    <row r="92" spans="1:14" ht="79.150000000000006" hidden="1" customHeight="1">
      <c r="A92" s="162" t="s">
        <v>170</v>
      </c>
      <c r="B92" s="163"/>
      <c r="C92" s="77" t="s">
        <v>171</v>
      </c>
      <c r="D92" s="83"/>
      <c r="E92" s="84">
        <f t="shared" si="22"/>
        <v>0</v>
      </c>
      <c r="F92" s="88">
        <f t="shared" si="28"/>
        <v>0</v>
      </c>
      <c r="G92" s="88">
        <f t="shared" si="28"/>
        <v>0</v>
      </c>
      <c r="H92" s="91"/>
      <c r="I92" s="91"/>
      <c r="J92" s="91"/>
      <c r="K92" s="91"/>
      <c r="L92" s="88"/>
      <c r="M92" s="93">
        <v>0</v>
      </c>
      <c r="N92" s="94">
        <v>0</v>
      </c>
    </row>
    <row r="93" spans="1:14" ht="105.6" hidden="1" customHeight="1">
      <c r="A93" s="162" t="s">
        <v>172</v>
      </c>
      <c r="B93" s="163"/>
      <c r="C93" s="77" t="s">
        <v>173</v>
      </c>
      <c r="D93" s="83"/>
      <c r="E93" s="84">
        <f t="shared" si="22"/>
        <v>0</v>
      </c>
      <c r="F93" s="88">
        <f t="shared" si="28"/>
        <v>0</v>
      </c>
      <c r="G93" s="88">
        <f t="shared" si="28"/>
        <v>0</v>
      </c>
      <c r="H93" s="91"/>
      <c r="I93" s="91"/>
      <c r="J93" s="91"/>
      <c r="K93" s="91"/>
      <c r="L93" s="88"/>
      <c r="M93" s="93">
        <v>0</v>
      </c>
      <c r="N93" s="94">
        <v>0</v>
      </c>
    </row>
    <row r="94" spans="1:14" ht="145.15" hidden="1" customHeight="1">
      <c r="A94" s="162" t="s">
        <v>174</v>
      </c>
      <c r="B94" s="163"/>
      <c r="C94" s="77" t="s">
        <v>175</v>
      </c>
      <c r="D94" s="83"/>
      <c r="E94" s="84">
        <f t="shared" si="22"/>
        <v>0</v>
      </c>
      <c r="F94" s="88">
        <f t="shared" si="28"/>
        <v>0</v>
      </c>
      <c r="G94" s="88">
        <f t="shared" si="28"/>
        <v>0</v>
      </c>
      <c r="H94" s="91"/>
      <c r="I94" s="91"/>
      <c r="J94" s="91"/>
      <c r="K94" s="91"/>
      <c r="L94" s="88"/>
      <c r="M94" s="93">
        <f>M95+M96+M97</f>
        <v>0</v>
      </c>
      <c r="N94" s="94">
        <f>N95+N96+N97</f>
        <v>0</v>
      </c>
    </row>
    <row r="95" spans="1:14" hidden="1">
      <c r="A95" s="166" t="s">
        <v>176</v>
      </c>
      <c r="B95" s="167"/>
      <c r="C95" s="82" t="s">
        <v>177</v>
      </c>
      <c r="D95" s="83"/>
      <c r="E95" s="84">
        <f t="shared" si="22"/>
        <v>0</v>
      </c>
      <c r="F95" s="88">
        <f t="shared" si="28"/>
        <v>0</v>
      </c>
      <c r="G95" s="88">
        <f t="shared" si="28"/>
        <v>0</v>
      </c>
      <c r="H95" s="91"/>
      <c r="I95" s="91"/>
      <c r="J95" s="91"/>
      <c r="K95" s="91"/>
      <c r="L95" s="88"/>
      <c r="M95" s="93">
        <v>0</v>
      </c>
      <c r="N95" s="94">
        <v>0</v>
      </c>
    </row>
    <row r="96" spans="1:14" hidden="1">
      <c r="A96" s="166" t="s">
        <v>178</v>
      </c>
      <c r="B96" s="167"/>
      <c r="C96" s="82" t="s">
        <v>179</v>
      </c>
      <c r="D96" s="83"/>
      <c r="E96" s="84">
        <f t="shared" si="22"/>
        <v>0</v>
      </c>
      <c r="F96" s="88">
        <f t="shared" si="28"/>
        <v>0</v>
      </c>
      <c r="G96" s="88">
        <f t="shared" si="28"/>
        <v>0</v>
      </c>
      <c r="H96" s="91"/>
      <c r="I96" s="91"/>
      <c r="J96" s="91"/>
      <c r="K96" s="91"/>
      <c r="L96" s="88"/>
      <c r="M96" s="93">
        <v>0</v>
      </c>
      <c r="N96" s="94">
        <v>0</v>
      </c>
    </row>
    <row r="97" spans="1:14" hidden="1">
      <c r="A97" s="166" t="s">
        <v>180</v>
      </c>
      <c r="B97" s="167"/>
      <c r="C97" s="82" t="s">
        <v>181</v>
      </c>
      <c r="D97" s="83"/>
      <c r="E97" s="84">
        <f t="shared" si="22"/>
        <v>0</v>
      </c>
      <c r="F97" s="88">
        <f t="shared" si="28"/>
        <v>0</v>
      </c>
      <c r="G97" s="88">
        <f t="shared" si="28"/>
        <v>0</v>
      </c>
      <c r="H97" s="91"/>
      <c r="I97" s="91"/>
      <c r="J97" s="91"/>
      <c r="K97" s="91"/>
      <c r="L97" s="88"/>
      <c r="M97" s="93">
        <v>0</v>
      </c>
      <c r="N97" s="94">
        <v>0</v>
      </c>
    </row>
    <row r="98" spans="1:14" ht="14.45" hidden="1" customHeight="1">
      <c r="A98" s="168" t="s">
        <v>182</v>
      </c>
      <c r="B98" s="169"/>
      <c r="C98" s="77" t="s">
        <v>183</v>
      </c>
      <c r="D98" s="83"/>
      <c r="E98" s="84">
        <f t="shared" si="22"/>
        <v>0</v>
      </c>
      <c r="F98" s="88">
        <f t="shared" si="28"/>
        <v>0</v>
      </c>
      <c r="G98" s="88">
        <f t="shared" si="28"/>
        <v>0</v>
      </c>
      <c r="H98" s="91"/>
      <c r="I98" s="91"/>
      <c r="J98" s="91"/>
      <c r="K98" s="91"/>
      <c r="L98" s="88"/>
      <c r="M98" s="93">
        <v>0</v>
      </c>
      <c r="N98" s="94">
        <v>0</v>
      </c>
    </row>
    <row r="99" spans="1:14" ht="92.45" hidden="1" customHeight="1">
      <c r="A99" s="162" t="s">
        <v>184</v>
      </c>
      <c r="B99" s="163"/>
      <c r="C99" s="77" t="s">
        <v>185</v>
      </c>
      <c r="D99" s="83"/>
      <c r="E99" s="84">
        <f t="shared" si="22"/>
        <v>0</v>
      </c>
      <c r="F99" s="88">
        <f t="shared" si="28"/>
        <v>0</v>
      </c>
      <c r="G99" s="88">
        <f t="shared" si="28"/>
        <v>0</v>
      </c>
      <c r="H99" s="91"/>
      <c r="I99" s="91"/>
      <c r="J99" s="91"/>
      <c r="K99" s="91"/>
      <c r="L99" s="88"/>
      <c r="M99" s="93">
        <v>0</v>
      </c>
      <c r="N99" s="94">
        <v>0</v>
      </c>
    </row>
    <row r="100" spans="1:14" ht="26.45" hidden="1" customHeight="1">
      <c r="A100" s="162" t="s">
        <v>186</v>
      </c>
      <c r="B100" s="163"/>
      <c r="C100" s="77" t="s">
        <v>187</v>
      </c>
      <c r="D100" s="83"/>
      <c r="E100" s="84">
        <f t="shared" si="22"/>
        <v>0</v>
      </c>
      <c r="F100" s="88">
        <f t="shared" si="28"/>
        <v>0</v>
      </c>
      <c r="G100" s="88">
        <f t="shared" si="28"/>
        <v>0</v>
      </c>
      <c r="H100" s="91"/>
      <c r="I100" s="91"/>
      <c r="J100" s="91"/>
      <c r="K100" s="91"/>
      <c r="L100" s="88"/>
      <c r="M100" s="93">
        <v>0</v>
      </c>
      <c r="N100" s="94">
        <v>0</v>
      </c>
    </row>
    <row r="101" spans="1:14" s="17" customFormat="1" ht="13.9" customHeight="1">
      <c r="A101" s="162" t="s">
        <v>188</v>
      </c>
      <c r="B101" s="163"/>
      <c r="C101" s="77" t="s">
        <v>189</v>
      </c>
      <c r="D101" s="78">
        <f>D109</f>
        <v>0</v>
      </c>
      <c r="E101" s="78">
        <f>E105+E109</f>
        <v>1</v>
      </c>
      <c r="F101" s="78">
        <f>F105+F109</f>
        <v>30</v>
      </c>
      <c r="G101" s="78">
        <f t="shared" ref="G101:N101" si="29">G105+G109</f>
        <v>32</v>
      </c>
      <c r="H101" s="78">
        <f t="shared" si="29"/>
        <v>11</v>
      </c>
      <c r="I101" s="78">
        <f t="shared" si="29"/>
        <v>7</v>
      </c>
      <c r="J101" s="78">
        <f t="shared" si="29"/>
        <v>7</v>
      </c>
      <c r="K101" s="78">
        <f t="shared" si="29"/>
        <v>7</v>
      </c>
      <c r="L101" s="78">
        <f t="shared" si="29"/>
        <v>32</v>
      </c>
      <c r="M101" s="78">
        <f t="shared" si="29"/>
        <v>32</v>
      </c>
      <c r="N101" s="79">
        <f t="shared" si="29"/>
        <v>32</v>
      </c>
    </row>
    <row r="102" spans="1:14" hidden="1">
      <c r="A102" s="166" t="s">
        <v>190</v>
      </c>
      <c r="B102" s="167"/>
      <c r="C102" s="82" t="s">
        <v>191</v>
      </c>
      <c r="D102" s="83"/>
      <c r="E102" s="84">
        <f t="shared" si="22"/>
        <v>0</v>
      </c>
      <c r="F102" s="88">
        <v>0</v>
      </c>
      <c r="G102" s="88">
        <v>0</v>
      </c>
      <c r="H102" s="91"/>
      <c r="I102" s="91"/>
      <c r="J102" s="91"/>
      <c r="K102" s="91"/>
      <c r="L102" s="88"/>
      <c r="M102" s="93">
        <v>0</v>
      </c>
      <c r="N102" s="94">
        <v>0</v>
      </c>
    </row>
    <row r="103" spans="1:14" hidden="1">
      <c r="A103" s="118"/>
      <c r="B103" s="119" t="s">
        <v>192</v>
      </c>
      <c r="C103" s="82" t="s">
        <v>193</v>
      </c>
      <c r="D103" s="83"/>
      <c r="E103" s="84">
        <f t="shared" si="22"/>
        <v>0</v>
      </c>
      <c r="F103" s="88">
        <v>0</v>
      </c>
      <c r="G103" s="88">
        <v>0</v>
      </c>
      <c r="H103" s="91"/>
      <c r="I103" s="91"/>
      <c r="J103" s="91"/>
      <c r="K103" s="91"/>
      <c r="L103" s="88"/>
      <c r="M103" s="93">
        <v>0</v>
      </c>
      <c r="N103" s="94">
        <v>0</v>
      </c>
    </row>
    <row r="104" spans="1:14" hidden="1">
      <c r="A104" s="118"/>
      <c r="B104" s="119" t="s">
        <v>194</v>
      </c>
      <c r="C104" s="82" t="s">
        <v>195</v>
      </c>
      <c r="D104" s="83"/>
      <c r="E104" s="84">
        <f t="shared" si="22"/>
        <v>0</v>
      </c>
      <c r="F104" s="88">
        <v>0</v>
      </c>
      <c r="G104" s="88">
        <v>0</v>
      </c>
      <c r="H104" s="91"/>
      <c r="I104" s="91"/>
      <c r="J104" s="91"/>
      <c r="K104" s="91"/>
      <c r="L104" s="88"/>
      <c r="M104" s="93">
        <v>0</v>
      </c>
      <c r="N104" s="94">
        <v>0</v>
      </c>
    </row>
    <row r="105" spans="1:14">
      <c r="A105" s="118"/>
      <c r="B105" s="119" t="s">
        <v>196</v>
      </c>
      <c r="C105" s="82" t="s">
        <v>197</v>
      </c>
      <c r="D105" s="83"/>
      <c r="E105" s="84">
        <v>0</v>
      </c>
      <c r="F105" s="88">
        <v>29</v>
      </c>
      <c r="G105" s="88">
        <v>31</v>
      </c>
      <c r="H105" s="91">
        <v>10</v>
      </c>
      <c r="I105" s="91">
        <v>7</v>
      </c>
      <c r="J105" s="91">
        <v>7</v>
      </c>
      <c r="K105" s="91">
        <v>7</v>
      </c>
      <c r="L105" s="88">
        <f>ROUND((500*4.69)/1000*12,0)</f>
        <v>28</v>
      </c>
      <c r="M105" s="88">
        <f>ROUND((500*4.67)/1000*12,0)</f>
        <v>28</v>
      </c>
      <c r="N105" s="88">
        <f>ROUND((500*4.67)/1000*12,0)</f>
        <v>28</v>
      </c>
    </row>
    <row r="106" spans="1:14" ht="30" hidden="1">
      <c r="A106" s="118"/>
      <c r="B106" s="119" t="s">
        <v>198</v>
      </c>
      <c r="C106" s="82" t="s">
        <v>199</v>
      </c>
      <c r="D106" s="83"/>
      <c r="E106" s="84">
        <f t="shared" si="22"/>
        <v>0</v>
      </c>
      <c r="F106" s="88">
        <v>0</v>
      </c>
      <c r="G106" s="88">
        <v>0</v>
      </c>
      <c r="H106" s="91"/>
      <c r="I106" s="91"/>
      <c r="J106" s="91"/>
      <c r="K106" s="91"/>
      <c r="L106" s="88">
        <f>ROUND(G106*1.025,0)</f>
        <v>0</v>
      </c>
      <c r="M106" s="93">
        <f>ROUND(L106*1.024,0)</f>
        <v>0</v>
      </c>
      <c r="N106" s="94">
        <f>ROUND(M106*1.022,0)</f>
        <v>0</v>
      </c>
    </row>
    <row r="107" spans="1:14" ht="30" hidden="1">
      <c r="A107" s="118"/>
      <c r="B107" s="119" t="s">
        <v>200</v>
      </c>
      <c r="C107" s="82" t="s">
        <v>201</v>
      </c>
      <c r="D107" s="83"/>
      <c r="E107" s="84">
        <f t="shared" si="22"/>
        <v>0</v>
      </c>
      <c r="F107" s="88">
        <v>0</v>
      </c>
      <c r="G107" s="88">
        <v>0</v>
      </c>
      <c r="H107" s="91"/>
      <c r="I107" s="91"/>
      <c r="J107" s="91"/>
      <c r="K107" s="91"/>
      <c r="L107" s="88">
        <f>ROUND(G107*1.025,0)</f>
        <v>0</v>
      </c>
      <c r="M107" s="93">
        <f>ROUND(L107*1.024,0)</f>
        <v>0</v>
      </c>
      <c r="N107" s="94">
        <f>ROUND(M107*1.022,0)</f>
        <v>0</v>
      </c>
    </row>
    <row r="108" spans="1:14" hidden="1">
      <c r="A108" s="118"/>
      <c r="B108" s="119" t="s">
        <v>202</v>
      </c>
      <c r="C108" s="82" t="s">
        <v>203</v>
      </c>
      <c r="D108" s="83"/>
      <c r="E108" s="84">
        <f t="shared" si="22"/>
        <v>0</v>
      </c>
      <c r="F108" s="88">
        <v>0</v>
      </c>
      <c r="G108" s="88">
        <v>0</v>
      </c>
      <c r="H108" s="91"/>
      <c r="I108" s="91"/>
      <c r="J108" s="91"/>
      <c r="K108" s="91"/>
      <c r="L108" s="88">
        <f>ROUND(G108*1.025,0)</f>
        <v>0</v>
      </c>
      <c r="M108" s="93">
        <f>ROUND(L108*1.024,0)</f>
        <v>0</v>
      </c>
      <c r="N108" s="94">
        <f>ROUND(M108*1.022,0)</f>
        <v>0</v>
      </c>
    </row>
    <row r="109" spans="1:14">
      <c r="A109" s="118"/>
      <c r="B109" s="119" t="s">
        <v>204</v>
      </c>
      <c r="C109" s="82" t="s">
        <v>205</v>
      </c>
      <c r="D109" s="83">
        <v>0</v>
      </c>
      <c r="E109" s="84">
        <v>1</v>
      </c>
      <c r="F109" s="88">
        <v>1</v>
      </c>
      <c r="G109" s="88">
        <v>1</v>
      </c>
      <c r="H109" s="91">
        <v>1</v>
      </c>
      <c r="I109" s="91">
        <v>0</v>
      </c>
      <c r="J109" s="91">
        <v>0</v>
      </c>
      <c r="K109" s="91">
        <v>0</v>
      </c>
      <c r="L109" s="88">
        <v>4</v>
      </c>
      <c r="M109" s="93">
        <f>ROUND(L109*1.024,0)</f>
        <v>4</v>
      </c>
      <c r="N109" s="94">
        <f>ROUND(M109*1.022,0)</f>
        <v>4</v>
      </c>
    </row>
    <row r="110" spans="1:14" hidden="1">
      <c r="A110" s="118"/>
      <c r="B110" s="119"/>
      <c r="C110" s="120"/>
      <c r="D110" s="83"/>
      <c r="E110" s="84">
        <f t="shared" si="22"/>
        <v>0</v>
      </c>
      <c r="F110" s="88"/>
      <c r="G110" s="88"/>
      <c r="H110" s="91"/>
      <c r="I110" s="91"/>
      <c r="J110" s="91"/>
      <c r="K110" s="91"/>
      <c r="L110" s="88"/>
      <c r="M110" s="93"/>
      <c r="N110" s="94"/>
    </row>
    <row r="111" spans="1:14" ht="76.5" hidden="1">
      <c r="A111" s="118" t="s">
        <v>206</v>
      </c>
      <c r="B111" s="118"/>
      <c r="C111" s="77" t="s">
        <v>207</v>
      </c>
      <c r="D111" s="83"/>
      <c r="E111" s="84">
        <f t="shared" si="22"/>
        <v>0</v>
      </c>
      <c r="F111" s="88"/>
      <c r="G111" s="88"/>
      <c r="H111" s="91"/>
      <c r="I111" s="91"/>
      <c r="J111" s="91"/>
      <c r="K111" s="91"/>
      <c r="L111" s="88"/>
      <c r="M111" s="93"/>
      <c r="N111" s="94"/>
    </row>
    <row r="112" spans="1:14" ht="115.5" hidden="1">
      <c r="A112" s="121" t="s">
        <v>208</v>
      </c>
      <c r="B112" s="121"/>
      <c r="C112" s="77" t="s">
        <v>209</v>
      </c>
      <c r="D112" s="83"/>
      <c r="E112" s="84">
        <f t="shared" si="22"/>
        <v>0</v>
      </c>
      <c r="F112" s="88"/>
      <c r="G112" s="88"/>
      <c r="H112" s="91"/>
      <c r="I112" s="91"/>
      <c r="J112" s="91"/>
      <c r="K112" s="91"/>
      <c r="L112" s="88"/>
      <c r="M112" s="93"/>
      <c r="N112" s="94"/>
    </row>
    <row r="113" spans="1:14" ht="30" hidden="1">
      <c r="A113" s="118"/>
      <c r="B113" s="122" t="s">
        <v>210</v>
      </c>
      <c r="C113" s="82" t="s">
        <v>211</v>
      </c>
      <c r="D113" s="83"/>
      <c r="E113" s="84">
        <f t="shared" si="22"/>
        <v>0</v>
      </c>
      <c r="F113" s="88"/>
      <c r="G113" s="88"/>
      <c r="H113" s="91"/>
      <c r="I113" s="91"/>
      <c r="J113" s="91"/>
      <c r="K113" s="91"/>
      <c r="L113" s="88"/>
      <c r="M113" s="93"/>
      <c r="N113" s="94"/>
    </row>
    <row r="114" spans="1:14" ht="30" hidden="1">
      <c r="A114" s="118"/>
      <c r="B114" s="122" t="s">
        <v>212</v>
      </c>
      <c r="C114" s="82" t="s">
        <v>213</v>
      </c>
      <c r="D114" s="83"/>
      <c r="E114" s="84">
        <f t="shared" si="22"/>
        <v>0</v>
      </c>
      <c r="F114" s="88"/>
      <c r="G114" s="88"/>
      <c r="H114" s="91"/>
      <c r="I114" s="91"/>
      <c r="J114" s="91"/>
      <c r="K114" s="91"/>
      <c r="L114" s="88"/>
      <c r="M114" s="93"/>
      <c r="N114" s="94"/>
    </row>
    <row r="115" spans="1:14" ht="141" hidden="1">
      <c r="A115" s="121" t="s">
        <v>214</v>
      </c>
      <c r="B115" s="121"/>
      <c r="C115" s="77" t="s">
        <v>215</v>
      </c>
      <c r="D115" s="83"/>
      <c r="E115" s="84">
        <f t="shared" si="22"/>
        <v>0</v>
      </c>
      <c r="F115" s="88"/>
      <c r="G115" s="88"/>
      <c r="H115" s="91"/>
      <c r="I115" s="91"/>
      <c r="J115" s="91"/>
      <c r="K115" s="91"/>
      <c r="L115" s="88"/>
      <c r="M115" s="93"/>
      <c r="N115" s="94"/>
    </row>
    <row r="116" spans="1:14" ht="30" hidden="1">
      <c r="A116" s="121"/>
      <c r="B116" s="122" t="s">
        <v>216</v>
      </c>
      <c r="C116" s="82" t="s">
        <v>217</v>
      </c>
      <c r="D116" s="83"/>
      <c r="E116" s="84">
        <f t="shared" si="22"/>
        <v>0</v>
      </c>
      <c r="F116" s="88"/>
      <c r="G116" s="88"/>
      <c r="H116" s="91"/>
      <c r="I116" s="91"/>
      <c r="J116" s="91"/>
      <c r="K116" s="91"/>
      <c r="L116" s="88"/>
      <c r="M116" s="93"/>
      <c r="N116" s="94"/>
    </row>
    <row r="117" spans="1:14" ht="30" hidden="1">
      <c r="A117" s="118"/>
      <c r="B117" s="122" t="s">
        <v>218</v>
      </c>
      <c r="C117" s="82" t="s">
        <v>219</v>
      </c>
      <c r="D117" s="83"/>
      <c r="E117" s="84">
        <f t="shared" si="22"/>
        <v>0</v>
      </c>
      <c r="F117" s="88"/>
      <c r="G117" s="88"/>
      <c r="H117" s="91"/>
      <c r="I117" s="91"/>
      <c r="J117" s="91"/>
      <c r="K117" s="91"/>
      <c r="L117" s="88"/>
      <c r="M117" s="93"/>
      <c r="N117" s="94"/>
    </row>
    <row r="118" spans="1:14" ht="30" hidden="1">
      <c r="A118" s="118"/>
      <c r="B118" s="122" t="s">
        <v>220</v>
      </c>
      <c r="C118" s="82" t="s">
        <v>221</v>
      </c>
      <c r="D118" s="83"/>
      <c r="E118" s="84">
        <f t="shared" si="22"/>
        <v>0</v>
      </c>
      <c r="F118" s="88"/>
      <c r="G118" s="88"/>
      <c r="H118" s="91"/>
      <c r="I118" s="91"/>
      <c r="J118" s="91"/>
      <c r="K118" s="91"/>
      <c r="L118" s="88"/>
      <c r="M118" s="93"/>
      <c r="N118" s="94"/>
    </row>
    <row r="119" spans="1:14" ht="30" hidden="1">
      <c r="A119" s="118"/>
      <c r="B119" s="122" t="s">
        <v>222</v>
      </c>
      <c r="C119" s="82" t="s">
        <v>223</v>
      </c>
      <c r="D119" s="83"/>
      <c r="E119" s="84">
        <f t="shared" si="22"/>
        <v>0</v>
      </c>
      <c r="F119" s="88"/>
      <c r="G119" s="88"/>
      <c r="H119" s="91"/>
      <c r="I119" s="91"/>
      <c r="J119" s="91"/>
      <c r="K119" s="91"/>
      <c r="L119" s="88"/>
      <c r="M119" s="93"/>
      <c r="N119" s="94"/>
    </row>
    <row r="120" spans="1:14" ht="77.25" hidden="1">
      <c r="A120" s="123" t="s">
        <v>224</v>
      </c>
      <c r="B120" s="123"/>
      <c r="C120" s="77" t="s">
        <v>225</v>
      </c>
      <c r="D120" s="83"/>
      <c r="E120" s="84">
        <f t="shared" si="22"/>
        <v>0</v>
      </c>
      <c r="F120" s="88"/>
      <c r="G120" s="88"/>
      <c r="H120" s="91"/>
      <c r="I120" s="91"/>
      <c r="J120" s="91"/>
      <c r="K120" s="91"/>
      <c r="L120" s="88"/>
      <c r="M120" s="93"/>
      <c r="N120" s="94"/>
    </row>
    <row r="121" spans="1:14" ht="30" hidden="1">
      <c r="A121" s="123"/>
      <c r="B121" s="122" t="s">
        <v>226</v>
      </c>
      <c r="C121" s="82" t="s">
        <v>227</v>
      </c>
      <c r="D121" s="83"/>
      <c r="E121" s="84">
        <f t="shared" si="22"/>
        <v>0</v>
      </c>
      <c r="F121" s="88"/>
      <c r="G121" s="88"/>
      <c r="H121" s="91"/>
      <c r="I121" s="91"/>
      <c r="J121" s="91"/>
      <c r="K121" s="91"/>
      <c r="L121" s="88"/>
      <c r="M121" s="93"/>
      <c r="N121" s="94"/>
    </row>
    <row r="122" spans="1:14" hidden="1">
      <c r="A122" s="118"/>
      <c r="B122" s="122" t="s">
        <v>228</v>
      </c>
      <c r="C122" s="82" t="s">
        <v>229</v>
      </c>
      <c r="D122" s="83"/>
      <c r="E122" s="84">
        <f t="shared" si="22"/>
        <v>0</v>
      </c>
      <c r="F122" s="88"/>
      <c r="G122" s="88"/>
      <c r="H122" s="91"/>
      <c r="I122" s="91"/>
      <c r="J122" s="91"/>
      <c r="K122" s="91"/>
      <c r="L122" s="88"/>
      <c r="M122" s="93"/>
      <c r="N122" s="94"/>
    </row>
    <row r="123" spans="1:14" ht="30" hidden="1">
      <c r="A123" s="118"/>
      <c r="B123" s="122" t="s">
        <v>230</v>
      </c>
      <c r="C123" s="82" t="s">
        <v>231</v>
      </c>
      <c r="D123" s="83"/>
      <c r="E123" s="84">
        <f t="shared" si="22"/>
        <v>0</v>
      </c>
      <c r="F123" s="88"/>
      <c r="G123" s="88"/>
      <c r="H123" s="91"/>
      <c r="I123" s="91"/>
      <c r="J123" s="91"/>
      <c r="K123" s="91"/>
      <c r="L123" s="88"/>
      <c r="M123" s="93"/>
      <c r="N123" s="94"/>
    </row>
    <row r="124" spans="1:14" ht="30" hidden="1">
      <c r="A124" s="118"/>
      <c r="B124" s="122" t="s">
        <v>232</v>
      </c>
      <c r="C124" s="82" t="s">
        <v>233</v>
      </c>
      <c r="D124" s="83"/>
      <c r="E124" s="84">
        <f t="shared" si="22"/>
        <v>0</v>
      </c>
      <c r="F124" s="88"/>
      <c r="G124" s="88"/>
      <c r="H124" s="91"/>
      <c r="I124" s="91"/>
      <c r="J124" s="91"/>
      <c r="K124" s="91"/>
      <c r="L124" s="88"/>
      <c r="M124" s="93"/>
      <c r="N124" s="94"/>
    </row>
    <row r="125" spans="1:14" hidden="1">
      <c r="A125" s="118"/>
      <c r="B125" s="122" t="s">
        <v>234</v>
      </c>
      <c r="C125" s="82" t="s">
        <v>235</v>
      </c>
      <c r="D125" s="83"/>
      <c r="E125" s="84">
        <f t="shared" si="22"/>
        <v>0</v>
      </c>
      <c r="F125" s="88"/>
      <c r="G125" s="88"/>
      <c r="H125" s="91"/>
      <c r="I125" s="91"/>
      <c r="J125" s="91"/>
      <c r="K125" s="91"/>
      <c r="L125" s="88"/>
      <c r="M125" s="93"/>
      <c r="N125" s="94"/>
    </row>
    <row r="126" spans="1:14" hidden="1">
      <c r="A126" s="118"/>
      <c r="B126" s="121"/>
      <c r="C126" s="124"/>
      <c r="D126" s="83"/>
      <c r="E126" s="84">
        <f t="shared" si="22"/>
        <v>0</v>
      </c>
      <c r="F126" s="88"/>
      <c r="G126" s="88"/>
      <c r="H126" s="91"/>
      <c r="I126" s="91"/>
      <c r="J126" s="91"/>
      <c r="K126" s="91"/>
      <c r="L126" s="88"/>
      <c r="M126" s="93"/>
      <c r="N126" s="94"/>
    </row>
    <row r="127" spans="1:14" ht="89.25" hidden="1">
      <c r="A127" s="118" t="s">
        <v>236</v>
      </c>
      <c r="B127" s="119"/>
      <c r="C127" s="77" t="s">
        <v>237</v>
      </c>
      <c r="D127" s="83"/>
      <c r="E127" s="84">
        <f t="shared" si="22"/>
        <v>0</v>
      </c>
      <c r="F127" s="88"/>
      <c r="G127" s="88"/>
      <c r="H127" s="91"/>
      <c r="I127" s="91"/>
      <c r="J127" s="91"/>
      <c r="K127" s="91"/>
      <c r="L127" s="88"/>
      <c r="M127" s="93"/>
      <c r="N127" s="94"/>
    </row>
    <row r="128" spans="1:14" ht="30" hidden="1">
      <c r="A128" s="118"/>
      <c r="B128" s="125" t="s">
        <v>238</v>
      </c>
      <c r="C128" s="126" t="s">
        <v>239</v>
      </c>
      <c r="D128" s="83"/>
      <c r="E128" s="84">
        <f t="shared" si="22"/>
        <v>0</v>
      </c>
      <c r="F128" s="88"/>
      <c r="G128" s="88"/>
      <c r="H128" s="91"/>
      <c r="I128" s="91"/>
      <c r="J128" s="91"/>
      <c r="K128" s="91"/>
      <c r="L128" s="88"/>
      <c r="M128" s="93"/>
      <c r="N128" s="94"/>
    </row>
    <row r="129" spans="1:14" ht="45" hidden="1">
      <c r="A129" s="118"/>
      <c r="B129" s="127" t="s">
        <v>240</v>
      </c>
      <c r="C129" s="126" t="s">
        <v>241</v>
      </c>
      <c r="D129" s="83"/>
      <c r="E129" s="84">
        <f t="shared" si="22"/>
        <v>0</v>
      </c>
      <c r="F129" s="88"/>
      <c r="G129" s="88"/>
      <c r="H129" s="91"/>
      <c r="I129" s="91"/>
      <c r="J129" s="91"/>
      <c r="K129" s="91"/>
      <c r="L129" s="88"/>
      <c r="M129" s="93"/>
      <c r="N129" s="94"/>
    </row>
    <row r="130" spans="1:14" hidden="1">
      <c r="A130" s="118"/>
      <c r="B130" s="128" t="s">
        <v>242</v>
      </c>
      <c r="C130" s="126" t="s">
        <v>243</v>
      </c>
      <c r="D130" s="83"/>
      <c r="E130" s="84">
        <f t="shared" si="22"/>
        <v>0</v>
      </c>
      <c r="F130" s="88"/>
      <c r="G130" s="88"/>
      <c r="H130" s="91"/>
      <c r="I130" s="91"/>
      <c r="J130" s="91"/>
      <c r="K130" s="91"/>
      <c r="L130" s="88"/>
      <c r="M130" s="93"/>
      <c r="N130" s="94"/>
    </row>
    <row r="131" spans="1:14" hidden="1">
      <c r="A131" s="121"/>
      <c r="B131" s="121"/>
      <c r="C131" s="77"/>
      <c r="D131" s="83"/>
      <c r="E131" s="84">
        <f t="shared" si="22"/>
        <v>0</v>
      </c>
      <c r="F131" s="88"/>
      <c r="G131" s="88"/>
      <c r="H131" s="91"/>
      <c r="I131" s="91"/>
      <c r="J131" s="91"/>
      <c r="K131" s="91"/>
      <c r="L131" s="88"/>
      <c r="M131" s="93"/>
      <c r="N131" s="94"/>
    </row>
    <row r="132" spans="1:14" ht="90" hidden="1">
      <c r="A132" s="129" t="s">
        <v>244</v>
      </c>
      <c r="B132" s="121"/>
      <c r="C132" s="77" t="s">
        <v>245</v>
      </c>
      <c r="D132" s="83"/>
      <c r="E132" s="84">
        <f t="shared" si="22"/>
        <v>0</v>
      </c>
      <c r="F132" s="88"/>
      <c r="G132" s="88"/>
      <c r="H132" s="91"/>
      <c r="I132" s="91"/>
      <c r="J132" s="91"/>
      <c r="K132" s="91"/>
      <c r="L132" s="88"/>
      <c r="M132" s="93"/>
      <c r="N132" s="94"/>
    </row>
    <row r="133" spans="1:14" ht="114.75" hidden="1">
      <c r="A133" s="118" t="s">
        <v>246</v>
      </c>
      <c r="B133" s="119"/>
      <c r="C133" s="77" t="s">
        <v>247</v>
      </c>
      <c r="D133" s="83"/>
      <c r="E133" s="84">
        <f t="shared" si="22"/>
        <v>0</v>
      </c>
      <c r="F133" s="88"/>
      <c r="G133" s="88"/>
      <c r="H133" s="91"/>
      <c r="I133" s="91"/>
      <c r="J133" s="91"/>
      <c r="K133" s="91"/>
      <c r="L133" s="88"/>
      <c r="M133" s="93"/>
      <c r="N133" s="94"/>
    </row>
    <row r="134" spans="1:14" hidden="1">
      <c r="A134" s="118"/>
      <c r="B134" s="119"/>
      <c r="C134" s="120"/>
      <c r="D134" s="83"/>
      <c r="E134" s="84">
        <f t="shared" si="22"/>
        <v>0</v>
      </c>
      <c r="F134" s="88"/>
      <c r="G134" s="88"/>
      <c r="H134" s="91"/>
      <c r="I134" s="91"/>
      <c r="J134" s="91"/>
      <c r="K134" s="91"/>
      <c r="L134" s="88"/>
      <c r="M134" s="93"/>
      <c r="N134" s="94"/>
    </row>
    <row r="135" spans="1:14" ht="14.45" hidden="1" customHeight="1">
      <c r="A135" s="148" t="s">
        <v>248</v>
      </c>
      <c r="B135" s="149"/>
      <c r="C135" s="77" t="s">
        <v>249</v>
      </c>
      <c r="D135" s="83"/>
      <c r="E135" s="84">
        <f t="shared" ref="E135:E198" si="30">H135+I135+J135+K135</f>
        <v>0</v>
      </c>
      <c r="F135" s="88"/>
      <c r="G135" s="88"/>
      <c r="H135" s="91"/>
      <c r="I135" s="91"/>
      <c r="J135" s="91"/>
      <c r="K135" s="91"/>
      <c r="L135" s="88"/>
      <c r="M135" s="93"/>
      <c r="N135" s="94"/>
    </row>
    <row r="136" spans="1:14" ht="14.45" hidden="1" customHeight="1">
      <c r="A136" s="148" t="s">
        <v>250</v>
      </c>
      <c r="B136" s="149"/>
      <c r="C136" s="77" t="s">
        <v>251</v>
      </c>
      <c r="D136" s="83"/>
      <c r="E136" s="84">
        <f t="shared" si="30"/>
        <v>0</v>
      </c>
      <c r="F136" s="88"/>
      <c r="G136" s="88"/>
      <c r="H136" s="91"/>
      <c r="I136" s="91"/>
      <c r="J136" s="91"/>
      <c r="K136" s="91"/>
      <c r="L136" s="88"/>
      <c r="M136" s="93"/>
      <c r="N136" s="94"/>
    </row>
    <row r="137" spans="1:14" hidden="1">
      <c r="A137" s="118"/>
      <c r="B137" s="119" t="s">
        <v>252</v>
      </c>
      <c r="C137" s="82" t="s">
        <v>253</v>
      </c>
      <c r="D137" s="83"/>
      <c r="E137" s="84">
        <f t="shared" si="30"/>
        <v>0</v>
      </c>
      <c r="F137" s="88"/>
      <c r="G137" s="88"/>
      <c r="H137" s="91"/>
      <c r="I137" s="91"/>
      <c r="J137" s="91"/>
      <c r="K137" s="91"/>
      <c r="L137" s="88"/>
      <c r="M137" s="93"/>
      <c r="N137" s="94"/>
    </row>
    <row r="138" spans="1:14" hidden="1">
      <c r="A138" s="118"/>
      <c r="B138" s="122" t="s">
        <v>254</v>
      </c>
      <c r="C138" s="82" t="s">
        <v>255</v>
      </c>
      <c r="D138" s="83"/>
      <c r="E138" s="84">
        <f t="shared" si="30"/>
        <v>0</v>
      </c>
      <c r="F138" s="88"/>
      <c r="G138" s="88"/>
      <c r="H138" s="91"/>
      <c r="I138" s="91"/>
      <c r="J138" s="91"/>
      <c r="K138" s="91"/>
      <c r="L138" s="88"/>
      <c r="M138" s="93"/>
      <c r="N138" s="94"/>
    </row>
    <row r="139" spans="1:14" ht="45" hidden="1">
      <c r="A139" s="118"/>
      <c r="B139" s="122" t="s">
        <v>256</v>
      </c>
      <c r="C139" s="82" t="s">
        <v>257</v>
      </c>
      <c r="D139" s="83"/>
      <c r="E139" s="84">
        <f t="shared" si="30"/>
        <v>0</v>
      </c>
      <c r="F139" s="88"/>
      <c r="G139" s="88"/>
      <c r="H139" s="91"/>
      <c r="I139" s="91"/>
      <c r="J139" s="91"/>
      <c r="K139" s="91"/>
      <c r="L139" s="88"/>
      <c r="M139" s="93"/>
      <c r="N139" s="94"/>
    </row>
    <row r="140" spans="1:14" ht="45" hidden="1">
      <c r="A140" s="118"/>
      <c r="B140" s="122" t="s">
        <v>258</v>
      </c>
      <c r="C140" s="82" t="s">
        <v>259</v>
      </c>
      <c r="D140" s="83"/>
      <c r="E140" s="84">
        <f t="shared" si="30"/>
        <v>0</v>
      </c>
      <c r="F140" s="88"/>
      <c r="G140" s="88"/>
      <c r="H140" s="91"/>
      <c r="I140" s="91"/>
      <c r="J140" s="91"/>
      <c r="K140" s="91"/>
      <c r="L140" s="88"/>
      <c r="M140" s="93"/>
      <c r="N140" s="94"/>
    </row>
    <row r="141" spans="1:14" ht="75" hidden="1">
      <c r="A141" s="122"/>
      <c r="B141" s="122" t="s">
        <v>260</v>
      </c>
      <c r="C141" s="82" t="s">
        <v>261</v>
      </c>
      <c r="D141" s="83"/>
      <c r="E141" s="84">
        <f t="shared" si="30"/>
        <v>0</v>
      </c>
      <c r="F141" s="88"/>
      <c r="G141" s="88"/>
      <c r="H141" s="91"/>
      <c r="I141" s="91"/>
      <c r="J141" s="91"/>
      <c r="K141" s="91"/>
      <c r="L141" s="88"/>
      <c r="M141" s="93"/>
      <c r="N141" s="94"/>
    </row>
    <row r="142" spans="1:14" ht="60" hidden="1">
      <c r="A142" s="122"/>
      <c r="B142" s="122" t="s">
        <v>262</v>
      </c>
      <c r="C142" s="82" t="s">
        <v>263</v>
      </c>
      <c r="D142" s="83"/>
      <c r="E142" s="84">
        <f t="shared" si="30"/>
        <v>0</v>
      </c>
      <c r="F142" s="88"/>
      <c r="G142" s="88"/>
      <c r="H142" s="91"/>
      <c r="I142" s="91"/>
      <c r="J142" s="91"/>
      <c r="K142" s="91"/>
      <c r="L142" s="88"/>
      <c r="M142" s="93"/>
      <c r="N142" s="94"/>
    </row>
    <row r="143" spans="1:14" ht="45" hidden="1">
      <c r="A143" s="122"/>
      <c r="B143" s="122" t="s">
        <v>264</v>
      </c>
      <c r="C143" s="82" t="s">
        <v>265</v>
      </c>
      <c r="D143" s="83"/>
      <c r="E143" s="84">
        <f t="shared" si="30"/>
        <v>0</v>
      </c>
      <c r="F143" s="88"/>
      <c r="G143" s="88"/>
      <c r="H143" s="91"/>
      <c r="I143" s="91"/>
      <c r="J143" s="91"/>
      <c r="K143" s="91"/>
      <c r="L143" s="88"/>
      <c r="M143" s="93"/>
      <c r="N143" s="94"/>
    </row>
    <row r="144" spans="1:14" ht="45" hidden="1">
      <c r="A144" s="122"/>
      <c r="B144" s="122" t="s">
        <v>266</v>
      </c>
      <c r="C144" s="82" t="s">
        <v>267</v>
      </c>
      <c r="D144" s="83"/>
      <c r="E144" s="84">
        <f t="shared" si="30"/>
        <v>0</v>
      </c>
      <c r="F144" s="88"/>
      <c r="G144" s="88"/>
      <c r="H144" s="91"/>
      <c r="I144" s="91"/>
      <c r="J144" s="91"/>
      <c r="K144" s="91"/>
      <c r="L144" s="88"/>
      <c r="M144" s="93"/>
      <c r="N144" s="94"/>
    </row>
    <row r="145" spans="1:14" ht="60" hidden="1">
      <c r="A145" s="122"/>
      <c r="B145" s="122" t="s">
        <v>268</v>
      </c>
      <c r="C145" s="82" t="s">
        <v>269</v>
      </c>
      <c r="D145" s="83"/>
      <c r="E145" s="84">
        <f t="shared" si="30"/>
        <v>0</v>
      </c>
      <c r="F145" s="88"/>
      <c r="G145" s="88"/>
      <c r="H145" s="91"/>
      <c r="I145" s="91"/>
      <c r="J145" s="91"/>
      <c r="K145" s="91"/>
      <c r="L145" s="88"/>
      <c r="M145" s="93"/>
      <c r="N145" s="94"/>
    </row>
    <row r="146" spans="1:14" ht="63.75" hidden="1">
      <c r="A146" s="118" t="s">
        <v>270</v>
      </c>
      <c r="B146" s="122"/>
      <c r="C146" s="77" t="s">
        <v>271</v>
      </c>
      <c r="D146" s="83"/>
      <c r="E146" s="84">
        <f t="shared" si="30"/>
        <v>0</v>
      </c>
      <c r="F146" s="88"/>
      <c r="G146" s="88"/>
      <c r="H146" s="91"/>
      <c r="I146" s="91"/>
      <c r="J146" s="91"/>
      <c r="K146" s="91"/>
      <c r="L146" s="88"/>
      <c r="M146" s="93"/>
      <c r="N146" s="94"/>
    </row>
    <row r="147" spans="1:14" ht="30" hidden="1">
      <c r="A147" s="122"/>
      <c r="B147" s="119" t="s">
        <v>272</v>
      </c>
      <c r="C147" s="82" t="s">
        <v>273</v>
      </c>
      <c r="D147" s="83"/>
      <c r="E147" s="84">
        <f t="shared" si="30"/>
        <v>0</v>
      </c>
      <c r="F147" s="88"/>
      <c r="G147" s="88"/>
      <c r="H147" s="91"/>
      <c r="I147" s="91"/>
      <c r="J147" s="91"/>
      <c r="K147" s="91"/>
      <c r="L147" s="88"/>
      <c r="M147" s="93"/>
      <c r="N147" s="94"/>
    </row>
    <row r="148" spans="1:14" hidden="1">
      <c r="A148" s="122"/>
      <c r="B148" s="119"/>
      <c r="C148" s="82"/>
      <c r="D148" s="83"/>
      <c r="E148" s="84">
        <f t="shared" si="30"/>
        <v>0</v>
      </c>
      <c r="F148" s="88"/>
      <c r="G148" s="88"/>
      <c r="H148" s="91"/>
      <c r="I148" s="91"/>
      <c r="J148" s="91"/>
      <c r="K148" s="91"/>
      <c r="L148" s="88"/>
      <c r="M148" s="93"/>
      <c r="N148" s="94"/>
    </row>
    <row r="149" spans="1:14" ht="89.25" hidden="1">
      <c r="A149" s="118" t="s">
        <v>274</v>
      </c>
      <c r="B149" s="118"/>
      <c r="C149" s="77" t="s">
        <v>275</v>
      </c>
      <c r="D149" s="83"/>
      <c r="E149" s="84">
        <f t="shared" si="30"/>
        <v>0</v>
      </c>
      <c r="F149" s="88"/>
      <c r="G149" s="88"/>
      <c r="H149" s="91"/>
      <c r="I149" s="91"/>
      <c r="J149" s="91"/>
      <c r="K149" s="91"/>
      <c r="L149" s="88"/>
      <c r="M149" s="93"/>
      <c r="N149" s="94"/>
    </row>
    <row r="150" spans="1:14" ht="14.45" hidden="1" customHeight="1">
      <c r="A150" s="148" t="s">
        <v>276</v>
      </c>
      <c r="B150" s="149"/>
      <c r="C150" s="77" t="s">
        <v>277</v>
      </c>
      <c r="D150" s="83"/>
      <c r="E150" s="84">
        <f t="shared" si="30"/>
        <v>0</v>
      </c>
      <c r="F150" s="88"/>
      <c r="G150" s="88"/>
      <c r="H150" s="91"/>
      <c r="I150" s="91"/>
      <c r="J150" s="91"/>
      <c r="K150" s="91"/>
      <c r="L150" s="88"/>
      <c r="M150" s="93"/>
      <c r="N150" s="94"/>
    </row>
    <row r="151" spans="1:14" hidden="1">
      <c r="A151" s="118"/>
      <c r="B151" s="122" t="s">
        <v>278</v>
      </c>
      <c r="C151" s="82" t="s">
        <v>279</v>
      </c>
      <c r="D151" s="83"/>
      <c r="E151" s="84">
        <f t="shared" si="30"/>
        <v>0</v>
      </c>
      <c r="F151" s="88"/>
      <c r="G151" s="88"/>
      <c r="H151" s="91"/>
      <c r="I151" s="91"/>
      <c r="J151" s="91"/>
      <c r="K151" s="91"/>
      <c r="L151" s="88"/>
      <c r="M151" s="93"/>
      <c r="N151" s="94"/>
    </row>
    <row r="152" spans="1:14" ht="30" hidden="1">
      <c r="A152" s="118"/>
      <c r="B152" s="122" t="s">
        <v>280</v>
      </c>
      <c r="C152" s="82" t="s">
        <v>281</v>
      </c>
      <c r="D152" s="83"/>
      <c r="E152" s="84">
        <f t="shared" si="30"/>
        <v>0</v>
      </c>
      <c r="F152" s="88"/>
      <c r="G152" s="88"/>
      <c r="H152" s="91"/>
      <c r="I152" s="91"/>
      <c r="J152" s="91"/>
      <c r="K152" s="91"/>
      <c r="L152" s="88"/>
      <c r="M152" s="93"/>
      <c r="N152" s="94"/>
    </row>
    <row r="153" spans="1:14" hidden="1">
      <c r="A153" s="118"/>
      <c r="B153" s="122" t="s">
        <v>282</v>
      </c>
      <c r="C153" s="82" t="s">
        <v>283</v>
      </c>
      <c r="D153" s="83"/>
      <c r="E153" s="84">
        <f t="shared" si="30"/>
        <v>0</v>
      </c>
      <c r="F153" s="88"/>
      <c r="G153" s="88"/>
      <c r="H153" s="91"/>
      <c r="I153" s="91"/>
      <c r="J153" s="91"/>
      <c r="K153" s="91"/>
      <c r="L153" s="88"/>
      <c r="M153" s="93"/>
      <c r="N153" s="94"/>
    </row>
    <row r="154" spans="1:14" hidden="1">
      <c r="A154" s="118"/>
      <c r="B154" s="122" t="s">
        <v>284</v>
      </c>
      <c r="C154" s="82" t="s">
        <v>285</v>
      </c>
      <c r="D154" s="83"/>
      <c r="E154" s="84">
        <f t="shared" si="30"/>
        <v>0</v>
      </c>
      <c r="F154" s="88"/>
      <c r="G154" s="88"/>
      <c r="H154" s="91"/>
      <c r="I154" s="91"/>
      <c r="J154" s="91"/>
      <c r="K154" s="91"/>
      <c r="L154" s="88"/>
      <c r="M154" s="93"/>
      <c r="N154" s="94"/>
    </row>
    <row r="155" spans="1:14" ht="30" hidden="1">
      <c r="A155" s="118"/>
      <c r="B155" s="122" t="s">
        <v>286</v>
      </c>
      <c r="C155" s="82" t="s">
        <v>287</v>
      </c>
      <c r="D155" s="83"/>
      <c r="E155" s="84">
        <f t="shared" si="30"/>
        <v>0</v>
      </c>
      <c r="F155" s="88"/>
      <c r="G155" s="88"/>
      <c r="H155" s="91"/>
      <c r="I155" s="91"/>
      <c r="J155" s="91"/>
      <c r="K155" s="91"/>
      <c r="L155" s="88"/>
      <c r="M155" s="93"/>
      <c r="N155" s="94"/>
    </row>
    <row r="156" spans="1:14" hidden="1">
      <c r="A156" s="130"/>
      <c r="B156" s="122" t="s">
        <v>288</v>
      </c>
      <c r="C156" s="82" t="s">
        <v>289</v>
      </c>
      <c r="D156" s="83"/>
      <c r="E156" s="84">
        <f t="shared" si="30"/>
        <v>0</v>
      </c>
      <c r="F156" s="88"/>
      <c r="G156" s="88"/>
      <c r="H156" s="91"/>
      <c r="I156" s="91"/>
      <c r="J156" s="91"/>
      <c r="K156" s="91"/>
      <c r="L156" s="88"/>
      <c r="M156" s="93"/>
      <c r="N156" s="94"/>
    </row>
    <row r="157" spans="1:14" hidden="1">
      <c r="A157" s="130"/>
      <c r="B157" s="122" t="s">
        <v>290</v>
      </c>
      <c r="C157" s="82" t="s">
        <v>291</v>
      </c>
      <c r="D157" s="83"/>
      <c r="E157" s="84">
        <f t="shared" si="30"/>
        <v>0</v>
      </c>
      <c r="F157" s="88"/>
      <c r="G157" s="88"/>
      <c r="H157" s="91"/>
      <c r="I157" s="91"/>
      <c r="J157" s="91"/>
      <c r="K157" s="91"/>
      <c r="L157" s="88"/>
      <c r="M157" s="93"/>
      <c r="N157" s="94"/>
    </row>
    <row r="158" spans="1:14" hidden="1">
      <c r="A158" s="130"/>
      <c r="B158" s="119" t="s">
        <v>292</v>
      </c>
      <c r="C158" s="82" t="s">
        <v>293</v>
      </c>
      <c r="D158" s="83"/>
      <c r="E158" s="84">
        <f t="shared" si="30"/>
        <v>0</v>
      </c>
      <c r="F158" s="88"/>
      <c r="G158" s="88"/>
      <c r="H158" s="91"/>
      <c r="I158" s="91"/>
      <c r="J158" s="91"/>
      <c r="K158" s="91"/>
      <c r="L158" s="88"/>
      <c r="M158" s="93"/>
      <c r="N158" s="94"/>
    </row>
    <row r="159" spans="1:14" hidden="1">
      <c r="A159" s="130"/>
      <c r="B159" s="119" t="s">
        <v>294</v>
      </c>
      <c r="C159" s="82" t="s">
        <v>295</v>
      </c>
      <c r="D159" s="83"/>
      <c r="E159" s="84">
        <f t="shared" si="30"/>
        <v>0</v>
      </c>
      <c r="F159" s="88"/>
      <c r="G159" s="88"/>
      <c r="H159" s="91"/>
      <c r="I159" s="91"/>
      <c r="J159" s="91"/>
      <c r="K159" s="91"/>
      <c r="L159" s="88"/>
      <c r="M159" s="93"/>
      <c r="N159" s="94"/>
    </row>
    <row r="160" spans="1:14" ht="45" hidden="1">
      <c r="A160" s="130"/>
      <c r="B160" s="119" t="s">
        <v>296</v>
      </c>
      <c r="C160" s="82" t="s">
        <v>297</v>
      </c>
      <c r="D160" s="83"/>
      <c r="E160" s="84">
        <f t="shared" si="30"/>
        <v>0</v>
      </c>
      <c r="F160" s="88"/>
      <c r="G160" s="88"/>
      <c r="H160" s="91"/>
      <c r="I160" s="91"/>
      <c r="J160" s="91"/>
      <c r="K160" s="91"/>
      <c r="L160" s="88"/>
      <c r="M160" s="93"/>
      <c r="N160" s="94"/>
    </row>
    <row r="161" spans="1:14" ht="191.25" hidden="1">
      <c r="A161" s="118" t="s">
        <v>298</v>
      </c>
      <c r="B161" s="118"/>
      <c r="C161" s="77" t="s">
        <v>299</v>
      </c>
      <c r="D161" s="83"/>
      <c r="E161" s="84">
        <f t="shared" si="30"/>
        <v>0</v>
      </c>
      <c r="F161" s="88"/>
      <c r="G161" s="88"/>
      <c r="H161" s="91"/>
      <c r="I161" s="91"/>
      <c r="J161" s="91"/>
      <c r="K161" s="91"/>
      <c r="L161" s="88"/>
      <c r="M161" s="93"/>
      <c r="N161" s="94"/>
    </row>
    <row r="162" spans="1:14" ht="30" hidden="1">
      <c r="A162" s="131"/>
      <c r="B162" s="119" t="s">
        <v>300</v>
      </c>
      <c r="C162" s="82" t="s">
        <v>301</v>
      </c>
      <c r="D162" s="83"/>
      <c r="E162" s="84">
        <f t="shared" si="30"/>
        <v>0</v>
      </c>
      <c r="F162" s="88"/>
      <c r="G162" s="88"/>
      <c r="H162" s="91"/>
      <c r="I162" s="91"/>
      <c r="J162" s="91"/>
      <c r="K162" s="91"/>
      <c r="L162" s="88"/>
      <c r="M162" s="93"/>
      <c r="N162" s="94"/>
    </row>
    <row r="163" spans="1:14" hidden="1">
      <c r="A163" s="131"/>
      <c r="B163" s="119" t="s">
        <v>302</v>
      </c>
      <c r="C163" s="82" t="s">
        <v>303</v>
      </c>
      <c r="D163" s="83"/>
      <c r="E163" s="84">
        <f t="shared" si="30"/>
        <v>0</v>
      </c>
      <c r="F163" s="88"/>
      <c r="G163" s="88"/>
      <c r="H163" s="91"/>
      <c r="I163" s="91"/>
      <c r="J163" s="91"/>
      <c r="K163" s="91"/>
      <c r="L163" s="88"/>
      <c r="M163" s="93"/>
      <c r="N163" s="94"/>
    </row>
    <row r="164" spans="1:14" ht="15.6" hidden="1" customHeight="1">
      <c r="A164" s="150" t="s">
        <v>304</v>
      </c>
      <c r="B164" s="151"/>
      <c r="C164" s="132">
        <v>56</v>
      </c>
      <c r="D164" s="83"/>
      <c r="E164" s="84">
        <f t="shared" si="30"/>
        <v>0</v>
      </c>
      <c r="F164" s="88"/>
      <c r="G164" s="88"/>
      <c r="H164" s="91"/>
      <c r="I164" s="91"/>
      <c r="J164" s="91"/>
      <c r="K164" s="91"/>
      <c r="L164" s="88"/>
      <c r="M164" s="93"/>
      <c r="N164" s="94"/>
    </row>
    <row r="165" spans="1:14" ht="14.45" hidden="1" customHeight="1">
      <c r="A165" s="152" t="s">
        <v>305</v>
      </c>
      <c r="B165" s="153"/>
      <c r="C165" s="82" t="s">
        <v>306</v>
      </c>
      <c r="D165" s="83"/>
      <c r="E165" s="84">
        <f t="shared" si="30"/>
        <v>0</v>
      </c>
      <c r="F165" s="88"/>
      <c r="G165" s="88"/>
      <c r="H165" s="91"/>
      <c r="I165" s="91"/>
      <c r="J165" s="91"/>
      <c r="K165" s="91"/>
      <c r="L165" s="88"/>
      <c r="M165" s="93"/>
      <c r="N165" s="94"/>
    </row>
    <row r="166" spans="1:14" hidden="1">
      <c r="A166" s="131"/>
      <c r="B166" s="133" t="s">
        <v>307</v>
      </c>
      <c r="C166" s="134" t="s">
        <v>308</v>
      </c>
      <c r="D166" s="83"/>
      <c r="E166" s="84">
        <f t="shared" si="30"/>
        <v>0</v>
      </c>
      <c r="F166" s="88" t="s">
        <v>309</v>
      </c>
      <c r="G166" s="88" t="s">
        <v>309</v>
      </c>
      <c r="H166" s="91"/>
      <c r="I166" s="91"/>
      <c r="J166" s="91"/>
      <c r="K166" s="91"/>
      <c r="L166" s="88"/>
      <c r="M166" s="93" t="s">
        <v>309</v>
      </c>
      <c r="N166" s="94" t="s">
        <v>309</v>
      </c>
    </row>
    <row r="167" spans="1:14" hidden="1">
      <c r="A167" s="131"/>
      <c r="B167" s="133" t="s">
        <v>310</v>
      </c>
      <c r="C167" s="134" t="s">
        <v>311</v>
      </c>
      <c r="D167" s="83"/>
      <c r="E167" s="84">
        <f t="shared" si="30"/>
        <v>0</v>
      </c>
      <c r="F167" s="88" t="s">
        <v>309</v>
      </c>
      <c r="G167" s="88" t="s">
        <v>309</v>
      </c>
      <c r="H167" s="91"/>
      <c r="I167" s="91"/>
      <c r="J167" s="91"/>
      <c r="K167" s="91"/>
      <c r="L167" s="88"/>
      <c r="M167" s="93" t="s">
        <v>309</v>
      </c>
      <c r="N167" s="94" t="s">
        <v>309</v>
      </c>
    </row>
    <row r="168" spans="1:14" hidden="1">
      <c r="A168" s="131"/>
      <c r="B168" s="133" t="s">
        <v>312</v>
      </c>
      <c r="C168" s="134" t="s">
        <v>313</v>
      </c>
      <c r="D168" s="83"/>
      <c r="E168" s="84">
        <f t="shared" si="30"/>
        <v>0</v>
      </c>
      <c r="F168" s="88" t="s">
        <v>309</v>
      </c>
      <c r="G168" s="88" t="s">
        <v>309</v>
      </c>
      <c r="H168" s="91"/>
      <c r="I168" s="91"/>
      <c r="J168" s="91"/>
      <c r="K168" s="91"/>
      <c r="L168" s="88"/>
      <c r="M168" s="93" t="s">
        <v>309</v>
      </c>
      <c r="N168" s="94" t="s">
        <v>309</v>
      </c>
    </row>
    <row r="169" spans="1:14" ht="14.45" hidden="1" customHeight="1">
      <c r="A169" s="152" t="s">
        <v>314</v>
      </c>
      <c r="B169" s="153"/>
      <c r="C169" s="134" t="s">
        <v>315</v>
      </c>
      <c r="D169" s="83"/>
      <c r="E169" s="84">
        <f t="shared" si="30"/>
        <v>0</v>
      </c>
      <c r="F169" s="88"/>
      <c r="G169" s="88"/>
      <c r="H169" s="91"/>
      <c r="I169" s="91"/>
      <c r="J169" s="91"/>
      <c r="K169" s="91"/>
      <c r="L169" s="88"/>
      <c r="M169" s="93"/>
      <c r="N169" s="94"/>
    </row>
    <row r="170" spans="1:14" hidden="1">
      <c r="A170" s="131"/>
      <c r="B170" s="133" t="s">
        <v>307</v>
      </c>
      <c r="C170" s="134" t="s">
        <v>316</v>
      </c>
      <c r="D170" s="83"/>
      <c r="E170" s="84">
        <f t="shared" si="30"/>
        <v>0</v>
      </c>
      <c r="F170" s="88" t="s">
        <v>309</v>
      </c>
      <c r="G170" s="88" t="s">
        <v>309</v>
      </c>
      <c r="H170" s="91"/>
      <c r="I170" s="91"/>
      <c r="J170" s="91"/>
      <c r="K170" s="91"/>
      <c r="L170" s="88"/>
      <c r="M170" s="93" t="s">
        <v>309</v>
      </c>
      <c r="N170" s="94" t="s">
        <v>309</v>
      </c>
    </row>
    <row r="171" spans="1:14" hidden="1">
      <c r="A171" s="131"/>
      <c r="B171" s="133" t="s">
        <v>310</v>
      </c>
      <c r="C171" s="134" t="s">
        <v>317</v>
      </c>
      <c r="D171" s="83"/>
      <c r="E171" s="84">
        <f t="shared" si="30"/>
        <v>0</v>
      </c>
      <c r="F171" s="88" t="s">
        <v>309</v>
      </c>
      <c r="G171" s="88" t="s">
        <v>309</v>
      </c>
      <c r="H171" s="91"/>
      <c r="I171" s="91"/>
      <c r="J171" s="91"/>
      <c r="K171" s="91"/>
      <c r="L171" s="88"/>
      <c r="M171" s="93" t="s">
        <v>309</v>
      </c>
      <c r="N171" s="94" t="s">
        <v>309</v>
      </c>
    </row>
    <row r="172" spans="1:14" hidden="1">
      <c r="A172" s="131"/>
      <c r="B172" s="133" t="s">
        <v>312</v>
      </c>
      <c r="C172" s="134" t="s">
        <v>318</v>
      </c>
      <c r="D172" s="83"/>
      <c r="E172" s="84">
        <f t="shared" si="30"/>
        <v>0</v>
      </c>
      <c r="F172" s="88" t="s">
        <v>309</v>
      </c>
      <c r="G172" s="88" t="s">
        <v>309</v>
      </c>
      <c r="H172" s="91"/>
      <c r="I172" s="91"/>
      <c r="J172" s="91"/>
      <c r="K172" s="91"/>
      <c r="L172" s="88"/>
      <c r="M172" s="93" t="s">
        <v>309</v>
      </c>
      <c r="N172" s="94" t="s">
        <v>309</v>
      </c>
    </row>
    <row r="173" spans="1:14" ht="14.45" hidden="1" customHeight="1">
      <c r="A173" s="152" t="s">
        <v>319</v>
      </c>
      <c r="B173" s="153"/>
      <c r="C173" s="134" t="s">
        <v>320</v>
      </c>
      <c r="D173" s="83"/>
      <c r="E173" s="84">
        <f t="shared" si="30"/>
        <v>0</v>
      </c>
      <c r="F173" s="88"/>
      <c r="G173" s="88"/>
      <c r="H173" s="91"/>
      <c r="I173" s="91"/>
      <c r="J173" s="91"/>
      <c r="K173" s="91"/>
      <c r="L173" s="88"/>
      <c r="M173" s="93"/>
      <c r="N173" s="94"/>
    </row>
    <row r="174" spans="1:14" hidden="1">
      <c r="A174" s="131"/>
      <c r="B174" s="133" t="s">
        <v>307</v>
      </c>
      <c r="C174" s="134" t="s">
        <v>321</v>
      </c>
      <c r="D174" s="83"/>
      <c r="E174" s="84">
        <f t="shared" si="30"/>
        <v>0</v>
      </c>
      <c r="F174" s="88" t="s">
        <v>309</v>
      </c>
      <c r="G174" s="88" t="s">
        <v>309</v>
      </c>
      <c r="H174" s="91"/>
      <c r="I174" s="91"/>
      <c r="J174" s="91"/>
      <c r="K174" s="91"/>
      <c r="L174" s="88"/>
      <c r="M174" s="93" t="s">
        <v>309</v>
      </c>
      <c r="N174" s="94" t="s">
        <v>309</v>
      </c>
    </row>
    <row r="175" spans="1:14" hidden="1">
      <c r="A175" s="131"/>
      <c r="B175" s="133" t="s">
        <v>310</v>
      </c>
      <c r="C175" s="134" t="s">
        <v>322</v>
      </c>
      <c r="D175" s="83"/>
      <c r="E175" s="84">
        <f t="shared" si="30"/>
        <v>0</v>
      </c>
      <c r="F175" s="88" t="s">
        <v>309</v>
      </c>
      <c r="G175" s="88" t="s">
        <v>309</v>
      </c>
      <c r="H175" s="91"/>
      <c r="I175" s="91"/>
      <c r="J175" s="91"/>
      <c r="K175" s="91"/>
      <c r="L175" s="88"/>
      <c r="M175" s="93" t="s">
        <v>309</v>
      </c>
      <c r="N175" s="94" t="s">
        <v>309</v>
      </c>
    </row>
    <row r="176" spans="1:14" hidden="1">
      <c r="A176" s="131"/>
      <c r="B176" s="133" t="s">
        <v>312</v>
      </c>
      <c r="C176" s="134" t="s">
        <v>323</v>
      </c>
      <c r="D176" s="83"/>
      <c r="E176" s="84">
        <f t="shared" si="30"/>
        <v>0</v>
      </c>
      <c r="F176" s="88" t="s">
        <v>309</v>
      </c>
      <c r="G176" s="88" t="s">
        <v>309</v>
      </c>
      <c r="H176" s="91"/>
      <c r="I176" s="91"/>
      <c r="J176" s="91"/>
      <c r="K176" s="91"/>
      <c r="L176" s="88"/>
      <c r="M176" s="93" t="s">
        <v>309</v>
      </c>
      <c r="N176" s="94" t="s">
        <v>309</v>
      </c>
    </row>
    <row r="177" spans="1:14" ht="14.45" hidden="1" customHeight="1">
      <c r="A177" s="152" t="s">
        <v>324</v>
      </c>
      <c r="B177" s="153"/>
      <c r="C177" s="134" t="s">
        <v>325</v>
      </c>
      <c r="D177" s="83"/>
      <c r="E177" s="84">
        <f t="shared" si="30"/>
        <v>0</v>
      </c>
      <c r="F177" s="88"/>
      <c r="G177" s="88"/>
      <c r="H177" s="91"/>
      <c r="I177" s="91"/>
      <c r="J177" s="91"/>
      <c r="K177" s="91"/>
      <c r="L177" s="88"/>
      <c r="M177" s="93"/>
      <c r="N177" s="94"/>
    </row>
    <row r="178" spans="1:14" hidden="1">
      <c r="A178" s="131"/>
      <c r="B178" s="133" t="s">
        <v>307</v>
      </c>
      <c r="C178" s="134" t="s">
        <v>326</v>
      </c>
      <c r="D178" s="83"/>
      <c r="E178" s="84">
        <f t="shared" si="30"/>
        <v>0</v>
      </c>
      <c r="F178" s="88" t="s">
        <v>309</v>
      </c>
      <c r="G178" s="88" t="s">
        <v>309</v>
      </c>
      <c r="H178" s="91"/>
      <c r="I178" s="91"/>
      <c r="J178" s="91"/>
      <c r="K178" s="91"/>
      <c r="L178" s="88"/>
      <c r="M178" s="93" t="s">
        <v>309</v>
      </c>
      <c r="N178" s="94" t="s">
        <v>309</v>
      </c>
    </row>
    <row r="179" spans="1:14" hidden="1">
      <c r="A179" s="131"/>
      <c r="B179" s="133" t="s">
        <v>310</v>
      </c>
      <c r="C179" s="134" t="s">
        <v>327</v>
      </c>
      <c r="D179" s="83"/>
      <c r="E179" s="84">
        <f t="shared" si="30"/>
        <v>0</v>
      </c>
      <c r="F179" s="88" t="s">
        <v>309</v>
      </c>
      <c r="G179" s="88" t="s">
        <v>309</v>
      </c>
      <c r="H179" s="91"/>
      <c r="I179" s="91"/>
      <c r="J179" s="91"/>
      <c r="K179" s="91"/>
      <c r="L179" s="88"/>
      <c r="M179" s="93" t="s">
        <v>309</v>
      </c>
      <c r="N179" s="94" t="s">
        <v>309</v>
      </c>
    </row>
    <row r="180" spans="1:14" hidden="1">
      <c r="A180" s="131"/>
      <c r="B180" s="133" t="s">
        <v>312</v>
      </c>
      <c r="C180" s="134" t="s">
        <v>328</v>
      </c>
      <c r="D180" s="83"/>
      <c r="E180" s="84">
        <f t="shared" si="30"/>
        <v>0</v>
      </c>
      <c r="F180" s="88" t="s">
        <v>309</v>
      </c>
      <c r="G180" s="88" t="s">
        <v>309</v>
      </c>
      <c r="H180" s="91"/>
      <c r="I180" s="91"/>
      <c r="J180" s="91"/>
      <c r="K180" s="91"/>
      <c r="L180" s="88"/>
      <c r="M180" s="93" t="s">
        <v>309</v>
      </c>
      <c r="N180" s="94" t="s">
        <v>309</v>
      </c>
    </row>
    <row r="181" spans="1:14" ht="14.45" hidden="1" customHeight="1">
      <c r="A181" s="152" t="s">
        <v>329</v>
      </c>
      <c r="B181" s="153"/>
      <c r="C181" s="134" t="s">
        <v>330</v>
      </c>
      <c r="D181" s="83"/>
      <c r="E181" s="84">
        <f t="shared" si="30"/>
        <v>0</v>
      </c>
      <c r="F181" s="88"/>
      <c r="G181" s="88"/>
      <c r="H181" s="91"/>
      <c r="I181" s="91"/>
      <c r="J181" s="91"/>
      <c r="K181" s="91"/>
      <c r="L181" s="88"/>
      <c r="M181" s="93"/>
      <c r="N181" s="94"/>
    </row>
    <row r="182" spans="1:14" hidden="1">
      <c r="A182" s="131"/>
      <c r="B182" s="133" t="s">
        <v>307</v>
      </c>
      <c r="C182" s="134" t="s">
        <v>331</v>
      </c>
      <c r="D182" s="83"/>
      <c r="E182" s="84">
        <f t="shared" si="30"/>
        <v>0</v>
      </c>
      <c r="F182" s="88" t="s">
        <v>309</v>
      </c>
      <c r="G182" s="88" t="s">
        <v>309</v>
      </c>
      <c r="H182" s="91"/>
      <c r="I182" s="91"/>
      <c r="J182" s="91"/>
      <c r="K182" s="91"/>
      <c r="L182" s="88"/>
      <c r="M182" s="93" t="s">
        <v>309</v>
      </c>
      <c r="N182" s="94" t="s">
        <v>309</v>
      </c>
    </row>
    <row r="183" spans="1:14" hidden="1">
      <c r="A183" s="131"/>
      <c r="B183" s="133" t="s">
        <v>310</v>
      </c>
      <c r="C183" s="134" t="s">
        <v>332</v>
      </c>
      <c r="D183" s="83"/>
      <c r="E183" s="84">
        <f t="shared" si="30"/>
        <v>0</v>
      </c>
      <c r="F183" s="88" t="s">
        <v>309</v>
      </c>
      <c r="G183" s="88" t="s">
        <v>309</v>
      </c>
      <c r="H183" s="91"/>
      <c r="I183" s="91"/>
      <c r="J183" s="91"/>
      <c r="K183" s="91"/>
      <c r="L183" s="88"/>
      <c r="M183" s="93" t="s">
        <v>309</v>
      </c>
      <c r="N183" s="94" t="s">
        <v>309</v>
      </c>
    </row>
    <row r="184" spans="1:14" hidden="1">
      <c r="A184" s="131"/>
      <c r="B184" s="133" t="s">
        <v>312</v>
      </c>
      <c r="C184" s="134" t="s">
        <v>333</v>
      </c>
      <c r="D184" s="83"/>
      <c r="E184" s="84">
        <f t="shared" si="30"/>
        <v>0</v>
      </c>
      <c r="F184" s="88" t="s">
        <v>309</v>
      </c>
      <c r="G184" s="88" t="s">
        <v>309</v>
      </c>
      <c r="H184" s="91"/>
      <c r="I184" s="91"/>
      <c r="J184" s="91"/>
      <c r="K184" s="91"/>
      <c r="L184" s="88"/>
      <c r="M184" s="93" t="s">
        <v>309</v>
      </c>
      <c r="N184" s="94" t="s">
        <v>309</v>
      </c>
    </row>
    <row r="185" spans="1:14" ht="14.45" hidden="1" customHeight="1">
      <c r="A185" s="152" t="s">
        <v>334</v>
      </c>
      <c r="B185" s="153"/>
      <c r="C185" s="134" t="s">
        <v>335</v>
      </c>
      <c r="D185" s="83"/>
      <c r="E185" s="84">
        <f t="shared" si="30"/>
        <v>0</v>
      </c>
      <c r="F185" s="88"/>
      <c r="G185" s="88"/>
      <c r="H185" s="91"/>
      <c r="I185" s="91"/>
      <c r="J185" s="91"/>
      <c r="K185" s="91"/>
      <c r="L185" s="88"/>
      <c r="M185" s="93"/>
      <c r="N185" s="94"/>
    </row>
    <row r="186" spans="1:14" hidden="1">
      <c r="A186" s="131"/>
      <c r="B186" s="133" t="s">
        <v>307</v>
      </c>
      <c r="C186" s="134" t="s">
        <v>336</v>
      </c>
      <c r="D186" s="83"/>
      <c r="E186" s="84">
        <f t="shared" si="30"/>
        <v>0</v>
      </c>
      <c r="F186" s="88" t="s">
        <v>309</v>
      </c>
      <c r="G186" s="88" t="s">
        <v>309</v>
      </c>
      <c r="H186" s="91"/>
      <c r="I186" s="91"/>
      <c r="J186" s="91"/>
      <c r="K186" s="91"/>
      <c r="L186" s="88"/>
      <c r="M186" s="93" t="s">
        <v>309</v>
      </c>
      <c r="N186" s="94" t="s">
        <v>309</v>
      </c>
    </row>
    <row r="187" spans="1:14" hidden="1">
      <c r="A187" s="131"/>
      <c r="B187" s="133" t="s">
        <v>310</v>
      </c>
      <c r="C187" s="134" t="s">
        <v>337</v>
      </c>
      <c r="D187" s="83"/>
      <c r="E187" s="84">
        <f t="shared" si="30"/>
        <v>0</v>
      </c>
      <c r="F187" s="88" t="s">
        <v>309</v>
      </c>
      <c r="G187" s="88" t="s">
        <v>309</v>
      </c>
      <c r="H187" s="91"/>
      <c r="I187" s="91"/>
      <c r="J187" s="91"/>
      <c r="K187" s="91"/>
      <c r="L187" s="88"/>
      <c r="M187" s="93" t="s">
        <v>309</v>
      </c>
      <c r="N187" s="94" t="s">
        <v>309</v>
      </c>
    </row>
    <row r="188" spans="1:14" hidden="1">
      <c r="A188" s="131"/>
      <c r="B188" s="133" t="s">
        <v>312</v>
      </c>
      <c r="C188" s="134" t="s">
        <v>338</v>
      </c>
      <c r="D188" s="83"/>
      <c r="E188" s="84">
        <f t="shared" si="30"/>
        <v>0</v>
      </c>
      <c r="F188" s="88" t="s">
        <v>309</v>
      </c>
      <c r="G188" s="88" t="s">
        <v>309</v>
      </c>
      <c r="H188" s="91"/>
      <c r="I188" s="91"/>
      <c r="J188" s="91"/>
      <c r="K188" s="91"/>
      <c r="L188" s="88"/>
      <c r="M188" s="93" t="s">
        <v>309</v>
      </c>
      <c r="N188" s="94" t="s">
        <v>309</v>
      </c>
    </row>
    <row r="189" spans="1:14" ht="14.45" hidden="1" customHeight="1">
      <c r="A189" s="152" t="s">
        <v>339</v>
      </c>
      <c r="B189" s="153"/>
      <c r="C189" s="134" t="s">
        <v>340</v>
      </c>
      <c r="D189" s="83"/>
      <c r="E189" s="84">
        <f t="shared" si="30"/>
        <v>0</v>
      </c>
      <c r="F189" s="88"/>
      <c r="G189" s="88"/>
      <c r="H189" s="91"/>
      <c r="I189" s="91"/>
      <c r="J189" s="91"/>
      <c r="K189" s="91"/>
      <c r="L189" s="88"/>
      <c r="M189" s="93"/>
      <c r="N189" s="94"/>
    </row>
    <row r="190" spans="1:14" hidden="1">
      <c r="A190" s="131"/>
      <c r="B190" s="133" t="s">
        <v>307</v>
      </c>
      <c r="C190" s="134" t="s">
        <v>341</v>
      </c>
      <c r="D190" s="83"/>
      <c r="E190" s="84">
        <f t="shared" si="30"/>
        <v>0</v>
      </c>
      <c r="F190" s="88" t="s">
        <v>309</v>
      </c>
      <c r="G190" s="88" t="s">
        <v>309</v>
      </c>
      <c r="H190" s="91"/>
      <c r="I190" s="91"/>
      <c r="J190" s="91"/>
      <c r="K190" s="91"/>
      <c r="L190" s="88"/>
      <c r="M190" s="93" t="s">
        <v>309</v>
      </c>
      <c r="N190" s="94" t="s">
        <v>309</v>
      </c>
    </row>
    <row r="191" spans="1:14" hidden="1">
      <c r="A191" s="131"/>
      <c r="B191" s="133" t="s">
        <v>310</v>
      </c>
      <c r="C191" s="134" t="s">
        <v>342</v>
      </c>
      <c r="D191" s="83"/>
      <c r="E191" s="84">
        <f t="shared" si="30"/>
        <v>0</v>
      </c>
      <c r="F191" s="88" t="s">
        <v>309</v>
      </c>
      <c r="G191" s="88" t="s">
        <v>309</v>
      </c>
      <c r="H191" s="91"/>
      <c r="I191" s="91"/>
      <c r="J191" s="91"/>
      <c r="K191" s="91"/>
      <c r="L191" s="88"/>
      <c r="M191" s="93" t="s">
        <v>309</v>
      </c>
      <c r="N191" s="94" t="s">
        <v>309</v>
      </c>
    </row>
    <row r="192" spans="1:14" hidden="1">
      <c r="A192" s="131"/>
      <c r="B192" s="133" t="s">
        <v>312</v>
      </c>
      <c r="C192" s="134" t="s">
        <v>343</v>
      </c>
      <c r="D192" s="83"/>
      <c r="E192" s="84">
        <f t="shared" si="30"/>
        <v>0</v>
      </c>
      <c r="F192" s="88" t="s">
        <v>309</v>
      </c>
      <c r="G192" s="88" t="s">
        <v>309</v>
      </c>
      <c r="H192" s="91"/>
      <c r="I192" s="91"/>
      <c r="J192" s="91"/>
      <c r="K192" s="91"/>
      <c r="L192" s="88"/>
      <c r="M192" s="93" t="s">
        <v>309</v>
      </c>
      <c r="N192" s="94" t="s">
        <v>309</v>
      </c>
    </row>
    <row r="193" spans="1:14" ht="14.45" hidden="1" customHeight="1">
      <c r="A193" s="156" t="s">
        <v>344</v>
      </c>
      <c r="B193" s="157"/>
      <c r="C193" s="134" t="s">
        <v>345</v>
      </c>
      <c r="D193" s="83"/>
      <c r="E193" s="84">
        <f t="shared" si="30"/>
        <v>0</v>
      </c>
      <c r="F193" s="88"/>
      <c r="G193" s="88"/>
      <c r="H193" s="91"/>
      <c r="I193" s="91"/>
      <c r="J193" s="91"/>
      <c r="K193" s="91"/>
      <c r="L193" s="88"/>
      <c r="M193" s="93"/>
      <c r="N193" s="94"/>
    </row>
    <row r="194" spans="1:14" hidden="1">
      <c r="A194" s="135"/>
      <c r="B194" s="133" t="s">
        <v>346</v>
      </c>
      <c r="C194" s="134" t="s">
        <v>347</v>
      </c>
      <c r="D194" s="83"/>
      <c r="E194" s="84">
        <f t="shared" si="30"/>
        <v>0</v>
      </c>
      <c r="F194" s="88" t="s">
        <v>309</v>
      </c>
      <c r="G194" s="88" t="s">
        <v>309</v>
      </c>
      <c r="H194" s="91"/>
      <c r="I194" s="91"/>
      <c r="J194" s="91"/>
      <c r="K194" s="91"/>
      <c r="L194" s="88"/>
      <c r="M194" s="93" t="s">
        <v>309</v>
      </c>
      <c r="N194" s="94" t="s">
        <v>309</v>
      </c>
    </row>
    <row r="195" spans="1:14" ht="29.25" hidden="1">
      <c r="A195" s="135"/>
      <c r="B195" s="133" t="s">
        <v>348</v>
      </c>
      <c r="C195" s="134" t="s">
        <v>349</v>
      </c>
      <c r="D195" s="83"/>
      <c r="E195" s="84">
        <f t="shared" si="30"/>
        <v>0</v>
      </c>
      <c r="F195" s="88" t="s">
        <v>309</v>
      </c>
      <c r="G195" s="88" t="s">
        <v>309</v>
      </c>
      <c r="H195" s="91"/>
      <c r="I195" s="91"/>
      <c r="J195" s="91"/>
      <c r="K195" s="91"/>
      <c r="L195" s="88"/>
      <c r="M195" s="93" t="s">
        <v>309</v>
      </c>
      <c r="N195" s="94" t="s">
        <v>309</v>
      </c>
    </row>
    <row r="196" spans="1:14" hidden="1">
      <c r="A196" s="135"/>
      <c r="B196" s="133" t="s">
        <v>350</v>
      </c>
      <c r="C196" s="134" t="s">
        <v>351</v>
      </c>
      <c r="D196" s="83"/>
      <c r="E196" s="84">
        <f t="shared" si="30"/>
        <v>0</v>
      </c>
      <c r="F196" s="88" t="s">
        <v>309</v>
      </c>
      <c r="G196" s="88" t="s">
        <v>309</v>
      </c>
      <c r="H196" s="91"/>
      <c r="I196" s="91"/>
      <c r="J196" s="91"/>
      <c r="K196" s="91"/>
      <c r="L196" s="88"/>
      <c r="M196" s="93" t="s">
        <v>309</v>
      </c>
      <c r="N196" s="94" t="s">
        <v>309</v>
      </c>
    </row>
    <row r="197" spans="1:14" ht="14.45" hidden="1" customHeight="1">
      <c r="A197" s="156" t="s">
        <v>352</v>
      </c>
      <c r="B197" s="157"/>
      <c r="C197" s="134" t="s">
        <v>353</v>
      </c>
      <c r="D197" s="83"/>
      <c r="E197" s="84">
        <f t="shared" si="30"/>
        <v>0</v>
      </c>
      <c r="F197" s="88"/>
      <c r="G197" s="88"/>
      <c r="H197" s="91"/>
      <c r="I197" s="91"/>
      <c r="J197" s="91"/>
      <c r="K197" s="91"/>
      <c r="L197" s="88"/>
      <c r="M197" s="93"/>
      <c r="N197" s="94"/>
    </row>
    <row r="198" spans="1:14" hidden="1">
      <c r="A198" s="135"/>
      <c r="B198" s="133" t="s">
        <v>346</v>
      </c>
      <c r="C198" s="134" t="s">
        <v>354</v>
      </c>
      <c r="D198" s="83"/>
      <c r="E198" s="84">
        <f t="shared" si="30"/>
        <v>0</v>
      </c>
      <c r="F198" s="88" t="s">
        <v>309</v>
      </c>
      <c r="G198" s="88" t="s">
        <v>309</v>
      </c>
      <c r="H198" s="91"/>
      <c r="I198" s="91"/>
      <c r="J198" s="91"/>
      <c r="K198" s="91"/>
      <c r="L198" s="88"/>
      <c r="M198" s="93" t="s">
        <v>309</v>
      </c>
      <c r="N198" s="94" t="s">
        <v>309</v>
      </c>
    </row>
    <row r="199" spans="1:14" hidden="1">
      <c r="A199" s="135"/>
      <c r="B199" s="133" t="s">
        <v>355</v>
      </c>
      <c r="C199" s="134" t="s">
        <v>356</v>
      </c>
      <c r="D199" s="83"/>
      <c r="E199" s="84">
        <f t="shared" ref="E199:E225" si="31">H199+I199+J199+K199</f>
        <v>0</v>
      </c>
      <c r="F199" s="88" t="s">
        <v>309</v>
      </c>
      <c r="G199" s="88" t="s">
        <v>309</v>
      </c>
      <c r="H199" s="91"/>
      <c r="I199" s="91"/>
      <c r="J199" s="91"/>
      <c r="K199" s="91"/>
      <c r="L199" s="88"/>
      <c r="M199" s="93" t="s">
        <v>309</v>
      </c>
      <c r="N199" s="94" t="s">
        <v>309</v>
      </c>
    </row>
    <row r="200" spans="1:14" hidden="1">
      <c r="A200" s="135"/>
      <c r="B200" s="133" t="s">
        <v>350</v>
      </c>
      <c r="C200" s="134" t="s">
        <v>357</v>
      </c>
      <c r="D200" s="83"/>
      <c r="E200" s="84">
        <f t="shared" si="31"/>
        <v>0</v>
      </c>
      <c r="F200" s="88" t="s">
        <v>309</v>
      </c>
      <c r="G200" s="88" t="s">
        <v>309</v>
      </c>
      <c r="H200" s="91"/>
      <c r="I200" s="91"/>
      <c r="J200" s="91"/>
      <c r="K200" s="91"/>
      <c r="L200" s="88"/>
      <c r="M200" s="93" t="s">
        <v>309</v>
      </c>
      <c r="N200" s="94" t="s">
        <v>309</v>
      </c>
    </row>
    <row r="201" spans="1:14" ht="89.25" hidden="1">
      <c r="A201" s="118" t="s">
        <v>358</v>
      </c>
      <c r="B201" s="122"/>
      <c r="C201" s="77" t="s">
        <v>359</v>
      </c>
      <c r="D201" s="83"/>
      <c r="E201" s="84">
        <f t="shared" si="31"/>
        <v>0</v>
      </c>
      <c r="F201" s="88">
        <f>F202</f>
        <v>0</v>
      </c>
      <c r="G201" s="88">
        <f>G202</f>
        <v>0</v>
      </c>
      <c r="H201" s="91"/>
      <c r="I201" s="91"/>
      <c r="J201" s="91"/>
      <c r="K201" s="91"/>
      <c r="L201" s="88"/>
      <c r="M201" s="93">
        <f>M202</f>
        <v>0</v>
      </c>
      <c r="N201" s="94">
        <f>N202</f>
        <v>0</v>
      </c>
    </row>
    <row r="202" spans="1:14" ht="89.25" hidden="1">
      <c r="A202" s="136" t="s">
        <v>360</v>
      </c>
      <c r="B202" s="122"/>
      <c r="C202" s="77" t="s">
        <v>361</v>
      </c>
      <c r="D202" s="83"/>
      <c r="E202" s="84">
        <f t="shared" si="31"/>
        <v>0</v>
      </c>
      <c r="F202" s="88">
        <f>F203+F204+F205+F206</f>
        <v>0</v>
      </c>
      <c r="G202" s="88">
        <f>G203+G204+G205+G206</f>
        <v>0</v>
      </c>
      <c r="H202" s="91"/>
      <c r="I202" s="91"/>
      <c r="J202" s="91"/>
      <c r="K202" s="91"/>
      <c r="L202" s="88"/>
      <c r="M202" s="93">
        <f>M203+M204+M205+M206</f>
        <v>0</v>
      </c>
      <c r="N202" s="94">
        <f>N203+N204+N205+N206</f>
        <v>0</v>
      </c>
    </row>
    <row r="203" spans="1:14" hidden="1">
      <c r="A203" s="118"/>
      <c r="B203" s="137" t="s">
        <v>362</v>
      </c>
      <c r="C203" s="82" t="s">
        <v>363</v>
      </c>
      <c r="D203" s="83"/>
      <c r="E203" s="84">
        <f t="shared" si="31"/>
        <v>0</v>
      </c>
      <c r="F203" s="88">
        <v>0</v>
      </c>
      <c r="G203" s="88">
        <v>0</v>
      </c>
      <c r="H203" s="91"/>
      <c r="I203" s="91"/>
      <c r="J203" s="91"/>
      <c r="K203" s="91"/>
      <c r="L203" s="88"/>
      <c r="M203" s="93">
        <v>0</v>
      </c>
      <c r="N203" s="94">
        <v>0</v>
      </c>
    </row>
    <row r="204" spans="1:14" hidden="1">
      <c r="A204" s="118"/>
      <c r="B204" s="137" t="s">
        <v>364</v>
      </c>
      <c r="C204" s="82" t="s">
        <v>365</v>
      </c>
      <c r="D204" s="83"/>
      <c r="E204" s="84">
        <f t="shared" si="31"/>
        <v>0</v>
      </c>
      <c r="F204" s="88">
        <v>0</v>
      </c>
      <c r="G204" s="88">
        <v>0</v>
      </c>
      <c r="H204" s="91"/>
      <c r="I204" s="91"/>
      <c r="J204" s="91"/>
      <c r="K204" s="91"/>
      <c r="L204" s="88"/>
      <c r="M204" s="93">
        <v>0</v>
      </c>
      <c r="N204" s="94">
        <v>0</v>
      </c>
    </row>
    <row r="205" spans="1:14" hidden="1">
      <c r="A205" s="118"/>
      <c r="B205" s="137" t="s">
        <v>366</v>
      </c>
      <c r="C205" s="82" t="s">
        <v>367</v>
      </c>
      <c r="D205" s="83"/>
      <c r="E205" s="84">
        <f t="shared" si="31"/>
        <v>0</v>
      </c>
      <c r="F205" s="88">
        <v>0</v>
      </c>
      <c r="G205" s="88">
        <v>0</v>
      </c>
      <c r="H205" s="91"/>
      <c r="I205" s="91"/>
      <c r="J205" s="91"/>
      <c r="K205" s="91"/>
      <c r="L205" s="88"/>
      <c r="M205" s="93">
        <v>0</v>
      </c>
      <c r="N205" s="94">
        <v>0</v>
      </c>
    </row>
    <row r="206" spans="1:14" ht="30" hidden="1">
      <c r="A206" s="118"/>
      <c r="B206" s="137" t="s">
        <v>368</v>
      </c>
      <c r="C206" s="82" t="s">
        <v>369</v>
      </c>
      <c r="D206" s="83"/>
      <c r="E206" s="84">
        <f t="shared" si="31"/>
        <v>0</v>
      </c>
      <c r="F206" s="88">
        <v>0</v>
      </c>
      <c r="G206" s="88">
        <v>0</v>
      </c>
      <c r="H206" s="91"/>
      <c r="I206" s="91"/>
      <c r="J206" s="91"/>
      <c r="K206" s="91"/>
      <c r="L206" s="88"/>
      <c r="M206" s="93">
        <v>0</v>
      </c>
      <c r="N206" s="94">
        <v>0</v>
      </c>
    </row>
    <row r="207" spans="1:14" ht="196.15" hidden="1" customHeight="1">
      <c r="A207" s="118"/>
      <c r="B207" s="137"/>
      <c r="C207" s="138"/>
      <c r="D207" s="83"/>
      <c r="E207" s="84">
        <f t="shared" si="31"/>
        <v>0</v>
      </c>
      <c r="F207" s="88"/>
      <c r="G207" s="88"/>
      <c r="H207" s="91"/>
      <c r="I207" s="91"/>
      <c r="J207" s="91"/>
      <c r="K207" s="91"/>
      <c r="L207" s="88"/>
      <c r="M207" s="93"/>
      <c r="N207" s="94"/>
    </row>
    <row r="208" spans="1:14" ht="153.75" hidden="1">
      <c r="A208" s="129" t="s">
        <v>370</v>
      </c>
      <c r="B208" s="122"/>
      <c r="C208" s="77" t="s">
        <v>371</v>
      </c>
      <c r="D208" s="83"/>
      <c r="E208" s="84">
        <f t="shared" si="31"/>
        <v>0</v>
      </c>
      <c r="F208" s="88"/>
      <c r="G208" s="88"/>
      <c r="H208" s="91"/>
      <c r="I208" s="91"/>
      <c r="J208" s="91"/>
      <c r="K208" s="91"/>
      <c r="L208" s="88"/>
      <c r="M208" s="93"/>
      <c r="N208" s="94"/>
    </row>
    <row r="209" spans="1:14" hidden="1">
      <c r="A209" s="118" t="s">
        <v>372</v>
      </c>
      <c r="B209" s="121"/>
      <c r="C209" s="77" t="s">
        <v>373</v>
      </c>
      <c r="D209" s="83"/>
      <c r="E209" s="84">
        <f t="shared" si="31"/>
        <v>0</v>
      </c>
      <c r="F209" s="88"/>
      <c r="G209" s="88"/>
      <c r="H209" s="91"/>
      <c r="I209" s="91"/>
      <c r="J209" s="91"/>
      <c r="K209" s="91"/>
      <c r="L209" s="88"/>
      <c r="M209" s="93"/>
      <c r="N209" s="94"/>
    </row>
    <row r="210" spans="1:14" ht="102.75" hidden="1">
      <c r="A210" s="121" t="s">
        <v>374</v>
      </c>
      <c r="B210" s="121"/>
      <c r="C210" s="77" t="s">
        <v>375</v>
      </c>
      <c r="D210" s="83"/>
      <c r="E210" s="84">
        <f t="shared" si="31"/>
        <v>0</v>
      </c>
      <c r="F210" s="88"/>
      <c r="G210" s="88"/>
      <c r="H210" s="91"/>
      <c r="I210" s="91"/>
      <c r="J210" s="91"/>
      <c r="K210" s="91"/>
      <c r="L210" s="88"/>
      <c r="M210" s="93"/>
      <c r="N210" s="94"/>
    </row>
    <row r="211" spans="1:14" ht="14.45" hidden="1" customHeight="1">
      <c r="A211" s="158" t="s">
        <v>376</v>
      </c>
      <c r="B211" s="159"/>
      <c r="C211" s="77" t="s">
        <v>377</v>
      </c>
      <c r="D211" s="83"/>
      <c r="E211" s="84">
        <f t="shared" si="31"/>
        <v>0</v>
      </c>
      <c r="F211" s="88"/>
      <c r="G211" s="88"/>
      <c r="H211" s="91"/>
      <c r="I211" s="91"/>
      <c r="J211" s="91"/>
      <c r="K211" s="91"/>
      <c r="L211" s="88"/>
      <c r="M211" s="93"/>
      <c r="N211" s="94"/>
    </row>
    <row r="212" spans="1:14" ht="14.45" hidden="1" customHeight="1">
      <c r="A212" s="158" t="s">
        <v>378</v>
      </c>
      <c r="B212" s="159"/>
      <c r="C212" s="77" t="s">
        <v>379</v>
      </c>
      <c r="D212" s="83"/>
      <c r="E212" s="84">
        <f t="shared" si="31"/>
        <v>0</v>
      </c>
      <c r="F212" s="88"/>
      <c r="G212" s="88"/>
      <c r="H212" s="91"/>
      <c r="I212" s="91"/>
      <c r="J212" s="91"/>
      <c r="K212" s="91"/>
      <c r="L212" s="88"/>
      <c r="M212" s="93"/>
      <c r="N212" s="94"/>
    </row>
    <row r="213" spans="1:14" ht="102.75" hidden="1">
      <c r="A213" s="121" t="s">
        <v>380</v>
      </c>
      <c r="B213" s="121"/>
      <c r="C213" s="77" t="s">
        <v>381</v>
      </c>
      <c r="D213" s="83"/>
      <c r="E213" s="84">
        <f t="shared" si="31"/>
        <v>0</v>
      </c>
      <c r="F213" s="88"/>
      <c r="G213" s="88"/>
      <c r="H213" s="91"/>
      <c r="I213" s="91"/>
      <c r="J213" s="91"/>
      <c r="K213" s="91"/>
      <c r="L213" s="88"/>
      <c r="M213" s="93"/>
      <c r="N213" s="94"/>
    </row>
    <row r="214" spans="1:14" ht="39" hidden="1">
      <c r="A214" s="121" t="s">
        <v>382</v>
      </c>
      <c r="B214" s="121"/>
      <c r="C214" s="77" t="s">
        <v>383</v>
      </c>
      <c r="D214" s="83"/>
      <c r="E214" s="84">
        <f t="shared" si="31"/>
        <v>0</v>
      </c>
      <c r="F214" s="88"/>
      <c r="G214" s="88"/>
      <c r="H214" s="91"/>
      <c r="I214" s="91"/>
      <c r="J214" s="91"/>
      <c r="K214" s="91"/>
      <c r="L214" s="88"/>
      <c r="M214" s="93"/>
      <c r="N214" s="94"/>
    </row>
    <row r="215" spans="1:14" ht="77.25" hidden="1">
      <c r="A215" s="121" t="s">
        <v>384</v>
      </c>
      <c r="B215" s="121"/>
      <c r="C215" s="77" t="s">
        <v>385</v>
      </c>
      <c r="D215" s="83"/>
      <c r="E215" s="84">
        <f t="shared" si="31"/>
        <v>0</v>
      </c>
      <c r="F215" s="88"/>
      <c r="G215" s="88"/>
      <c r="H215" s="91"/>
      <c r="I215" s="91"/>
      <c r="J215" s="91"/>
      <c r="K215" s="91"/>
      <c r="L215" s="88"/>
      <c r="M215" s="93"/>
      <c r="N215" s="94"/>
    </row>
    <row r="216" spans="1:14" ht="77.25" hidden="1">
      <c r="A216" s="121" t="s">
        <v>386</v>
      </c>
      <c r="B216" s="121"/>
      <c r="C216" s="77" t="s">
        <v>387</v>
      </c>
      <c r="D216" s="83"/>
      <c r="E216" s="84">
        <f t="shared" si="31"/>
        <v>0</v>
      </c>
      <c r="F216" s="88"/>
      <c r="G216" s="88"/>
      <c r="H216" s="91"/>
      <c r="I216" s="91"/>
      <c r="J216" s="91"/>
      <c r="K216" s="91"/>
      <c r="L216" s="88"/>
      <c r="M216" s="93"/>
      <c r="N216" s="94"/>
    </row>
    <row r="217" spans="1:14" ht="128.25" hidden="1">
      <c r="A217" s="121" t="s">
        <v>388</v>
      </c>
      <c r="B217" s="121"/>
      <c r="C217" s="77" t="s">
        <v>389</v>
      </c>
      <c r="D217" s="83"/>
      <c r="E217" s="84">
        <f t="shared" si="31"/>
        <v>0</v>
      </c>
      <c r="F217" s="88"/>
      <c r="G217" s="88"/>
      <c r="H217" s="91"/>
      <c r="I217" s="91"/>
      <c r="J217" s="91"/>
      <c r="K217" s="91"/>
      <c r="L217" s="88"/>
      <c r="M217" s="93"/>
      <c r="N217" s="94"/>
    </row>
    <row r="218" spans="1:14" hidden="1">
      <c r="A218" s="131"/>
      <c r="B218" s="131"/>
      <c r="C218" s="139"/>
      <c r="D218" s="83"/>
      <c r="E218" s="84">
        <f t="shared" si="31"/>
        <v>0</v>
      </c>
      <c r="F218" s="88"/>
      <c r="G218" s="88"/>
      <c r="H218" s="91"/>
      <c r="I218" s="91"/>
      <c r="J218" s="91"/>
      <c r="K218" s="91"/>
      <c r="L218" s="88"/>
      <c r="M218" s="93"/>
      <c r="N218" s="94"/>
    </row>
    <row r="219" spans="1:14" ht="14.45" customHeight="1">
      <c r="A219" s="160" t="s">
        <v>390</v>
      </c>
      <c r="B219" s="161"/>
      <c r="C219" s="77" t="s">
        <v>391</v>
      </c>
      <c r="D219" s="78">
        <f>D221+E231</f>
        <v>6</v>
      </c>
      <c r="E219" s="78">
        <f>E221+G231</f>
        <v>17</v>
      </c>
      <c r="F219" s="79">
        <f>F221+F231</f>
        <v>7</v>
      </c>
      <c r="G219" s="79">
        <f>G221+G231</f>
        <v>77</v>
      </c>
      <c r="H219" s="79">
        <f t="shared" ref="H219:N219" si="32">H221+I231</f>
        <v>77</v>
      </c>
      <c r="I219" s="79">
        <f t="shared" si="32"/>
        <v>0</v>
      </c>
      <c r="J219" s="79">
        <f t="shared" si="32"/>
        <v>0</v>
      </c>
      <c r="K219" s="79">
        <f t="shared" si="32"/>
        <v>0</v>
      </c>
      <c r="L219" s="79">
        <v>0</v>
      </c>
      <c r="M219" s="140">
        <f t="shared" si="32"/>
        <v>0</v>
      </c>
      <c r="N219" s="79">
        <f t="shared" si="32"/>
        <v>0</v>
      </c>
    </row>
    <row r="220" spans="1:14" ht="15.75" hidden="1">
      <c r="A220" s="122"/>
      <c r="B220" s="122"/>
      <c r="C220" s="141"/>
      <c r="D220" s="83"/>
      <c r="E220" s="84">
        <f t="shared" si="31"/>
        <v>0</v>
      </c>
      <c r="F220" s="88"/>
      <c r="G220" s="88"/>
      <c r="H220" s="91"/>
      <c r="I220" s="91"/>
      <c r="J220" s="91"/>
      <c r="K220" s="91"/>
      <c r="L220" s="88"/>
      <c r="M220" s="93"/>
      <c r="N220" s="94"/>
    </row>
    <row r="221" spans="1:14" ht="14.45" customHeight="1">
      <c r="A221" s="162" t="s">
        <v>392</v>
      </c>
      <c r="B221" s="163"/>
      <c r="C221" s="142">
        <v>71</v>
      </c>
      <c r="D221" s="83">
        <f>D222+D227+D229</f>
        <v>6</v>
      </c>
      <c r="E221" s="84">
        <f>E222+E227+E229</f>
        <v>17</v>
      </c>
      <c r="F221" s="91">
        <f>F222+F227+F229</f>
        <v>7</v>
      </c>
      <c r="G221" s="91">
        <f t="shared" ref="G221:N221" si="33">G222+G227+G229</f>
        <v>77</v>
      </c>
      <c r="H221" s="91">
        <f t="shared" si="33"/>
        <v>77</v>
      </c>
      <c r="I221" s="91">
        <f t="shared" si="33"/>
        <v>0</v>
      </c>
      <c r="J221" s="91">
        <f t="shared" si="33"/>
        <v>0</v>
      </c>
      <c r="K221" s="91">
        <f t="shared" si="33"/>
        <v>0</v>
      </c>
      <c r="L221" s="91">
        <f t="shared" si="33"/>
        <v>0</v>
      </c>
      <c r="M221" s="92">
        <f t="shared" si="33"/>
        <v>0</v>
      </c>
      <c r="N221" s="83">
        <f t="shared" si="33"/>
        <v>0</v>
      </c>
    </row>
    <row r="222" spans="1:14" ht="14.45" customHeight="1">
      <c r="A222" s="162" t="s">
        <v>393</v>
      </c>
      <c r="B222" s="163"/>
      <c r="C222" s="142" t="s">
        <v>394</v>
      </c>
      <c r="D222" s="92">
        <f>D223+D224+D225+D226</f>
        <v>6</v>
      </c>
      <c r="E222" s="92">
        <f>E223+E224+E225+E226</f>
        <v>17</v>
      </c>
      <c r="F222" s="92">
        <f>F223+F224+F225+F226</f>
        <v>7</v>
      </c>
      <c r="G222" s="92">
        <f t="shared" ref="G222:N222" si="34">G223+G224+G225+G226</f>
        <v>77</v>
      </c>
      <c r="H222" s="92">
        <f t="shared" si="34"/>
        <v>77</v>
      </c>
      <c r="I222" s="92">
        <f t="shared" si="34"/>
        <v>0</v>
      </c>
      <c r="J222" s="92">
        <f t="shared" si="34"/>
        <v>0</v>
      </c>
      <c r="K222" s="92">
        <f t="shared" si="34"/>
        <v>0</v>
      </c>
      <c r="L222" s="92">
        <f>L223+L224+L225+L226</f>
        <v>0</v>
      </c>
      <c r="M222" s="92">
        <f t="shared" si="34"/>
        <v>0</v>
      </c>
      <c r="N222" s="83">
        <f t="shared" si="34"/>
        <v>0</v>
      </c>
    </row>
    <row r="223" spans="1:14">
      <c r="A223" s="118"/>
      <c r="B223" s="119" t="s">
        <v>395</v>
      </c>
      <c r="C223" s="143" t="s">
        <v>396</v>
      </c>
      <c r="D223" s="83"/>
      <c r="E223" s="84">
        <f t="shared" si="31"/>
        <v>15</v>
      </c>
      <c r="F223" s="88">
        <v>0</v>
      </c>
      <c r="G223" s="88">
        <v>15</v>
      </c>
      <c r="H223" s="91">
        <v>15</v>
      </c>
      <c r="I223" s="91">
        <v>0</v>
      </c>
      <c r="J223" s="91">
        <v>0</v>
      </c>
      <c r="K223" s="91">
        <v>0</v>
      </c>
      <c r="L223" s="88">
        <v>0</v>
      </c>
      <c r="M223" s="93">
        <v>0</v>
      </c>
      <c r="N223" s="94">
        <v>0</v>
      </c>
    </row>
    <row r="224" spans="1:14" ht="30">
      <c r="A224" s="144"/>
      <c r="B224" s="122" t="s">
        <v>397</v>
      </c>
      <c r="C224" s="143" t="s">
        <v>398</v>
      </c>
      <c r="D224" s="83"/>
      <c r="E224" s="84">
        <v>0</v>
      </c>
      <c r="F224" s="88">
        <v>0</v>
      </c>
      <c r="G224" s="88">
        <v>62</v>
      </c>
      <c r="H224" s="91">
        <v>62</v>
      </c>
      <c r="I224" s="91">
        <v>0</v>
      </c>
      <c r="J224" s="91">
        <v>0</v>
      </c>
      <c r="K224" s="91">
        <v>0</v>
      </c>
      <c r="L224" s="88">
        <v>0</v>
      </c>
      <c r="M224" s="93">
        <v>0</v>
      </c>
      <c r="N224" s="94">
        <v>0</v>
      </c>
    </row>
    <row r="225" spans="1:14" ht="30" hidden="1">
      <c r="A225" s="16"/>
      <c r="B225" s="9" t="s">
        <v>399</v>
      </c>
      <c r="C225" s="22" t="s">
        <v>400</v>
      </c>
      <c r="D225" s="10"/>
      <c r="E225" s="11">
        <f t="shared" si="31"/>
        <v>0</v>
      </c>
      <c r="F225" s="12">
        <f>G225+H225+I225+J225</f>
        <v>0</v>
      </c>
      <c r="G225" s="12">
        <f>H225+I225+J225+K225</f>
        <v>0</v>
      </c>
      <c r="H225" s="15">
        <v>0</v>
      </c>
      <c r="I225" s="15">
        <v>0</v>
      </c>
      <c r="J225" s="15">
        <v>0</v>
      </c>
      <c r="K225" s="15">
        <v>0</v>
      </c>
      <c r="L225" s="12">
        <v>0</v>
      </c>
      <c r="M225" s="18">
        <v>0</v>
      </c>
      <c r="N225" s="19">
        <v>0</v>
      </c>
    </row>
    <row r="226" spans="1:14" hidden="1">
      <c r="A226" s="16"/>
      <c r="B226" s="9" t="s">
        <v>401</v>
      </c>
      <c r="C226" s="22" t="s">
        <v>402</v>
      </c>
      <c r="D226" s="10">
        <v>6</v>
      </c>
      <c r="E226" s="11">
        <v>2</v>
      </c>
      <c r="F226" s="12">
        <v>7</v>
      </c>
      <c r="G226" s="12"/>
      <c r="H226" s="15">
        <v>0</v>
      </c>
      <c r="I226" s="15">
        <v>0</v>
      </c>
      <c r="J226" s="15">
        <v>0</v>
      </c>
      <c r="K226" s="15">
        <v>0</v>
      </c>
      <c r="L226" s="12">
        <v>0</v>
      </c>
      <c r="M226" s="12">
        <v>0</v>
      </c>
      <c r="N226" s="13">
        <v>0</v>
      </c>
    </row>
    <row r="227" spans="1:14" hidden="1">
      <c r="A227" s="23" t="s">
        <v>403</v>
      </c>
      <c r="B227" s="23"/>
      <c r="C227" s="21" t="s">
        <v>404</v>
      </c>
      <c r="D227" s="14">
        <f>D228</f>
        <v>0</v>
      </c>
      <c r="E227" s="15">
        <v>0</v>
      </c>
      <c r="F227" s="15"/>
      <c r="G227" s="12">
        <f>G228</f>
        <v>0</v>
      </c>
      <c r="H227" s="15">
        <f>H228</f>
        <v>0</v>
      </c>
      <c r="I227" s="15">
        <f>I228</f>
        <v>0</v>
      </c>
      <c r="J227" s="15">
        <f>J228</f>
        <v>0</v>
      </c>
      <c r="K227" s="15">
        <f>K228</f>
        <v>0</v>
      </c>
      <c r="L227" s="12">
        <v>0</v>
      </c>
      <c r="M227" s="12">
        <f>M228</f>
        <v>0</v>
      </c>
      <c r="N227" s="12">
        <f>N228</f>
        <v>0</v>
      </c>
    </row>
    <row r="228" spans="1:14" hidden="1">
      <c r="A228" s="23"/>
      <c r="B228" s="24" t="s">
        <v>405</v>
      </c>
      <c r="C228" s="22" t="s">
        <v>406</v>
      </c>
      <c r="D228" s="15">
        <v>0</v>
      </c>
      <c r="E228" s="15">
        <v>0</v>
      </c>
      <c r="F228" s="15"/>
      <c r="G228" s="12">
        <v>0</v>
      </c>
      <c r="H228" s="15">
        <v>0</v>
      </c>
      <c r="I228" s="15">
        <v>0</v>
      </c>
      <c r="J228" s="15">
        <v>0</v>
      </c>
      <c r="K228" s="15">
        <v>0</v>
      </c>
      <c r="L228" s="12">
        <v>0</v>
      </c>
      <c r="M228" s="12">
        <v>0</v>
      </c>
      <c r="N228" s="12">
        <v>0</v>
      </c>
    </row>
    <row r="229" spans="1:14" hidden="1">
      <c r="A229" s="23" t="s">
        <v>407</v>
      </c>
      <c r="B229" s="24"/>
      <c r="C229" s="21" t="s">
        <v>408</v>
      </c>
      <c r="D229" s="15">
        <v>0</v>
      </c>
      <c r="E229" s="15">
        <v>0</v>
      </c>
      <c r="F229" s="15"/>
      <c r="G229" s="12">
        <v>0</v>
      </c>
      <c r="H229" s="15">
        <v>0</v>
      </c>
      <c r="I229" s="15">
        <v>0</v>
      </c>
      <c r="J229" s="15">
        <v>0</v>
      </c>
      <c r="K229" s="15">
        <v>0</v>
      </c>
      <c r="L229" s="12">
        <v>0</v>
      </c>
      <c r="M229" s="12">
        <v>0</v>
      </c>
      <c r="N229" s="12">
        <v>0</v>
      </c>
    </row>
    <row r="230" spans="1:14" hidden="1">
      <c r="A230" s="25"/>
      <c r="B230" s="26"/>
      <c r="C230" s="27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4" hidden="1">
      <c r="A231" s="29" t="s">
        <v>409</v>
      </c>
      <c r="B231" s="30"/>
      <c r="C231" s="31">
        <v>72</v>
      </c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</row>
    <row r="232" spans="1:14" hidden="1">
      <c r="A232" s="33" t="s">
        <v>410</v>
      </c>
      <c r="B232" s="34"/>
      <c r="C232" s="31" t="s">
        <v>411</v>
      </c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</row>
    <row r="233" spans="1:14" hidden="1">
      <c r="A233" s="33"/>
      <c r="B233" s="30" t="s">
        <v>412</v>
      </c>
      <c r="C233" s="35" t="s">
        <v>413</v>
      </c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</row>
    <row r="234" spans="1:14" hidden="1">
      <c r="A234" s="33"/>
      <c r="B234" s="34"/>
      <c r="C234" s="36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</row>
    <row r="235" spans="1:14" hidden="1">
      <c r="A235" s="37" t="s">
        <v>414</v>
      </c>
      <c r="B235" s="38"/>
      <c r="C235" s="39" t="s">
        <v>415</v>
      </c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</row>
    <row r="236" spans="1:14" hidden="1">
      <c r="A236" s="40"/>
      <c r="B236" s="38"/>
      <c r="C236" s="35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</row>
    <row r="237" spans="1:14" hidden="1">
      <c r="A237" s="29" t="s">
        <v>416</v>
      </c>
      <c r="B237" s="41"/>
      <c r="C237" s="39" t="s">
        <v>417</v>
      </c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</row>
    <row r="238" spans="1:14" ht="14.45" hidden="1" customHeight="1">
      <c r="A238" s="164" t="s">
        <v>418</v>
      </c>
      <c r="B238" s="165"/>
      <c r="C238" s="39" t="s">
        <v>419</v>
      </c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</row>
    <row r="239" spans="1:14" ht="14.45" hidden="1" customHeight="1">
      <c r="A239" s="154" t="s">
        <v>420</v>
      </c>
      <c r="B239" s="155"/>
      <c r="C239" s="39" t="s">
        <v>421</v>
      </c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</row>
    <row r="240" spans="1:14" hidden="1">
      <c r="A240" s="42" t="s">
        <v>422</v>
      </c>
      <c r="B240" s="43"/>
      <c r="C240" s="39" t="s">
        <v>423</v>
      </c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</row>
    <row r="241" spans="1:14" hidden="1">
      <c r="A241" s="42"/>
      <c r="B241" s="43"/>
      <c r="C241" s="44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</row>
    <row r="242" spans="1:14" hidden="1">
      <c r="A242" s="45" t="s">
        <v>424</v>
      </c>
      <c r="B242" s="41"/>
      <c r="C242" s="39" t="s">
        <v>425</v>
      </c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</row>
    <row r="243" spans="1:14" hidden="1">
      <c r="A243" s="45" t="s">
        <v>426</v>
      </c>
      <c r="B243" s="43"/>
      <c r="C243" s="39" t="s">
        <v>427</v>
      </c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</row>
    <row r="244" spans="1:14" ht="30" hidden="1">
      <c r="A244" s="29"/>
      <c r="B244" s="46" t="s">
        <v>428</v>
      </c>
      <c r="C244" s="35" t="s">
        <v>429</v>
      </c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</row>
    <row r="245" spans="1:14" ht="30" hidden="1">
      <c r="A245" s="29"/>
      <c r="B245" s="46" t="s">
        <v>430</v>
      </c>
      <c r="C245" s="35" t="s">
        <v>431</v>
      </c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</row>
    <row r="246" spans="1:14" ht="30" hidden="1">
      <c r="A246" s="29"/>
      <c r="B246" s="46" t="s">
        <v>432</v>
      </c>
      <c r="C246" s="35" t="s">
        <v>433</v>
      </c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</row>
    <row r="247" spans="1:14" hidden="1">
      <c r="A247" s="29"/>
      <c r="B247" s="30" t="s">
        <v>434</v>
      </c>
      <c r="C247" s="35" t="s">
        <v>435</v>
      </c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</row>
    <row r="248" spans="1:14" hidden="1">
      <c r="A248" s="45" t="s">
        <v>436</v>
      </c>
      <c r="B248" s="43"/>
      <c r="C248" s="39" t="s">
        <v>437</v>
      </c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</row>
    <row r="249" spans="1:14" hidden="1">
      <c r="A249" s="29"/>
      <c r="B249" s="30" t="s">
        <v>438</v>
      </c>
      <c r="C249" s="35" t="s">
        <v>439</v>
      </c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</row>
    <row r="250" spans="1:14" hidden="1">
      <c r="A250" s="29"/>
      <c r="B250" s="30" t="s">
        <v>440</v>
      </c>
      <c r="C250" s="35" t="s">
        <v>441</v>
      </c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</row>
    <row r="251" spans="1:14" hidden="1">
      <c r="A251" s="29"/>
      <c r="B251" s="30" t="s">
        <v>442</v>
      </c>
      <c r="C251" s="35" t="s">
        <v>443</v>
      </c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</row>
    <row r="252" spans="1:14" ht="14.45" hidden="1" customHeight="1">
      <c r="A252" s="179" t="s">
        <v>444</v>
      </c>
      <c r="B252" s="180"/>
      <c r="C252" s="47" t="s">
        <v>445</v>
      </c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</row>
    <row r="253" spans="1:14" hidden="1">
      <c r="A253" s="49" t="s">
        <v>446</v>
      </c>
      <c r="B253" s="50"/>
      <c r="C253" s="47" t="s">
        <v>447</v>
      </c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</row>
    <row r="254" spans="1:14" hidden="1">
      <c r="A254" s="51"/>
      <c r="B254" s="52"/>
      <c r="C254" s="53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</row>
    <row r="255" spans="1:14" hidden="1">
      <c r="A255" s="55" t="s">
        <v>448</v>
      </c>
      <c r="B255" s="55"/>
      <c r="C255" s="56"/>
      <c r="E255" s="55"/>
      <c r="F255" s="58"/>
      <c r="K255" s="147"/>
      <c r="L255" s="147"/>
      <c r="M255" s="55"/>
    </row>
    <row r="256" spans="1:14" hidden="1">
      <c r="A256" s="1" t="s">
        <v>449</v>
      </c>
      <c r="B256" s="59" t="s">
        <v>450</v>
      </c>
    </row>
    <row r="257" spans="1:14" hidden="1">
      <c r="A257" s="1" t="s">
        <v>451</v>
      </c>
      <c r="B257" s="59" t="s">
        <v>452</v>
      </c>
    </row>
    <row r="258" spans="1:14" hidden="1">
      <c r="A258" s="178" t="s">
        <v>453</v>
      </c>
      <c r="B258" s="178"/>
    </row>
    <row r="259" spans="1:14" hidden="1">
      <c r="A259" s="177" t="s">
        <v>454</v>
      </c>
      <c r="B259" s="177"/>
    </row>
    <row r="260" spans="1:14" hidden="1">
      <c r="A260" s="177" t="s">
        <v>455</v>
      </c>
      <c r="B260" s="177"/>
    </row>
    <row r="261" spans="1:14" ht="14.45" hidden="1" customHeight="1">
      <c r="A261" s="176" t="s">
        <v>456</v>
      </c>
      <c r="B261" s="176"/>
      <c r="D261" s="60" t="s">
        <v>457</v>
      </c>
      <c r="E261" s="60"/>
      <c r="F261" s="60"/>
      <c r="G261" s="61"/>
      <c r="H261" s="62"/>
      <c r="I261" s="62"/>
      <c r="J261" s="62"/>
      <c r="K261" s="62"/>
      <c r="L261" s="62"/>
      <c r="M261" s="62"/>
      <c r="N261" s="62"/>
    </row>
    <row r="262" spans="1:14" hidden="1">
      <c r="A262" s="63" t="s">
        <v>458</v>
      </c>
      <c r="B262" s="64"/>
      <c r="C262" s="65" t="s">
        <v>459</v>
      </c>
      <c r="D262" s="65"/>
      <c r="E262" s="65"/>
      <c r="F262" s="65"/>
      <c r="G262" s="65"/>
      <c r="H262" s="65"/>
      <c r="I262" s="65"/>
      <c r="J262" s="65"/>
      <c r="K262" s="145"/>
      <c r="L262" s="145"/>
      <c r="M262" s="145"/>
      <c r="N262" s="65"/>
    </row>
    <row r="263" spans="1:14" hidden="1">
      <c r="B263" s="1"/>
      <c r="C263" s="17" t="s">
        <v>460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66"/>
    </row>
    <row r="264" spans="1:14" hidden="1">
      <c r="A264" s="67"/>
      <c r="B264" s="63"/>
      <c r="C264" s="146" t="s">
        <v>461</v>
      </c>
      <c r="D264" s="146"/>
      <c r="E264" s="146"/>
      <c r="F264" s="146"/>
      <c r="G264" s="146"/>
      <c r="H264" s="146"/>
      <c r="I264" s="146"/>
      <c r="J264" s="146"/>
      <c r="K264" s="146"/>
      <c r="L264" s="146"/>
      <c r="M264" s="146"/>
      <c r="N264" s="68"/>
    </row>
    <row r="265" spans="1:14" hidden="1">
      <c r="A265" s="67"/>
      <c r="B265" s="1"/>
      <c r="C265" s="67"/>
      <c r="D265" s="69"/>
      <c r="E265" s="69"/>
      <c r="F265" s="69"/>
      <c r="G265" s="69"/>
      <c r="J265" s="5"/>
      <c r="K265" s="69"/>
      <c r="L265" s="69"/>
      <c r="M265" s="69"/>
      <c r="N265" s="69"/>
    </row>
    <row r="266" spans="1:14">
      <c r="A266" s="67"/>
      <c r="C266" s="67"/>
      <c r="D266" s="69"/>
      <c r="E266" s="69"/>
      <c r="F266" s="69"/>
      <c r="G266" s="69"/>
      <c r="K266" s="69"/>
      <c r="L266" s="69"/>
      <c r="M266" s="69"/>
      <c r="N266" s="69"/>
    </row>
    <row r="267" spans="1:14">
      <c r="A267" s="67"/>
      <c r="B267" s="1"/>
      <c r="C267" s="67"/>
      <c r="D267" s="69"/>
      <c r="E267" s="69"/>
      <c r="F267" s="69"/>
      <c r="G267" s="69"/>
      <c r="H267" s="1"/>
      <c r="I267" s="1"/>
      <c r="J267" s="1"/>
      <c r="K267" s="69"/>
      <c r="L267" s="69"/>
      <c r="M267" s="69"/>
      <c r="N267" s="69"/>
    </row>
  </sheetData>
  <mergeCells count="133">
    <mergeCell ref="L8:N8"/>
    <mergeCell ref="L9:L11"/>
    <mergeCell ref="M9:M11"/>
    <mergeCell ref="N9:N11"/>
    <mergeCell ref="G8:K9"/>
    <mergeCell ref="H10:K10"/>
    <mergeCell ref="A100:B100"/>
    <mergeCell ref="A102:B102"/>
    <mergeCell ref="C8:C11"/>
    <mergeCell ref="A8:B11"/>
    <mergeCell ref="A13:B13"/>
    <mergeCell ref="A82:B82"/>
    <mergeCell ref="A83:B83"/>
    <mergeCell ref="A86:B86"/>
    <mergeCell ref="A87:B87"/>
    <mergeCell ref="A88:B88"/>
    <mergeCell ref="A66:B66"/>
    <mergeCell ref="A67:B67"/>
    <mergeCell ref="A69:B69"/>
    <mergeCell ref="A70:B70"/>
    <mergeCell ref="A71:B71"/>
    <mergeCell ref="A59:B59"/>
    <mergeCell ref="A60:B60"/>
    <mergeCell ref="A61:B61"/>
    <mergeCell ref="A40:B40"/>
    <mergeCell ref="A62:B62"/>
    <mergeCell ref="A63:B63"/>
    <mergeCell ref="A54:B54"/>
    <mergeCell ref="A55:B55"/>
    <mergeCell ref="A56:B56"/>
    <mergeCell ref="A57:B57"/>
    <mergeCell ref="A58:B58"/>
    <mergeCell ref="A47:B47"/>
    <mergeCell ref="A48:B48"/>
    <mergeCell ref="A49:B49"/>
    <mergeCell ref="A50:B50"/>
    <mergeCell ref="A51:B51"/>
    <mergeCell ref="A252:B252"/>
    <mergeCell ref="A15:B15"/>
    <mergeCell ref="B4:M4"/>
    <mergeCell ref="B5:M5"/>
    <mergeCell ref="B6:M6"/>
    <mergeCell ref="D8:D9"/>
    <mergeCell ref="E8:E9"/>
    <mergeCell ref="F8:F9"/>
    <mergeCell ref="A14:B14"/>
    <mergeCell ref="A12:B12"/>
    <mergeCell ref="A84:B84"/>
    <mergeCell ref="A16:B16"/>
    <mergeCell ref="A43:B43"/>
    <mergeCell ref="A52:B52"/>
    <mergeCell ref="A53:B53"/>
    <mergeCell ref="A64:B64"/>
    <mergeCell ref="A65:B65"/>
    <mergeCell ref="A17:B17"/>
    <mergeCell ref="A18:B18"/>
    <mergeCell ref="A19:B19"/>
    <mergeCell ref="A31:B31"/>
    <mergeCell ref="A32:B32"/>
    <mergeCell ref="A33:B33"/>
    <mergeCell ref="A34:B34"/>
    <mergeCell ref="A20:B20"/>
    <mergeCell ref="A21:B21"/>
    <mergeCell ref="A22:B22"/>
    <mergeCell ref="A23:B23"/>
    <mergeCell ref="A24:B24"/>
    <mergeCell ref="A25:B25"/>
    <mergeCell ref="A68:B68"/>
    <mergeCell ref="A73:B73"/>
    <mergeCell ref="A77:B77"/>
    <mergeCell ref="A35:B35"/>
    <mergeCell ref="A26:B26"/>
    <mergeCell ref="A27:B27"/>
    <mergeCell ref="A28:B28"/>
    <mergeCell ref="A29:B29"/>
    <mergeCell ref="A30:B30"/>
    <mergeCell ref="A41:B41"/>
    <mergeCell ref="A42:B42"/>
    <mergeCell ref="A44:B44"/>
    <mergeCell ref="A45:B45"/>
    <mergeCell ref="A46:B46"/>
    <mergeCell ref="A36:B36"/>
    <mergeCell ref="A37:B37"/>
    <mergeCell ref="A38:B38"/>
    <mergeCell ref="A39:B39"/>
    <mergeCell ref="A80:B80"/>
    <mergeCell ref="A81:B81"/>
    <mergeCell ref="A72:B72"/>
    <mergeCell ref="A74:B74"/>
    <mergeCell ref="A75:B75"/>
    <mergeCell ref="A76:B76"/>
    <mergeCell ref="A78:B78"/>
    <mergeCell ref="A79:B79"/>
    <mergeCell ref="A177:B177"/>
    <mergeCell ref="A85:B85"/>
    <mergeCell ref="A89:B89"/>
    <mergeCell ref="A98:B98"/>
    <mergeCell ref="A101:B101"/>
    <mergeCell ref="A135:B135"/>
    <mergeCell ref="A136:B136"/>
    <mergeCell ref="A90:B90"/>
    <mergeCell ref="A91:B91"/>
    <mergeCell ref="A92:B92"/>
    <mergeCell ref="A93:B93"/>
    <mergeCell ref="A94:B94"/>
    <mergeCell ref="A95:B95"/>
    <mergeCell ref="A96:B96"/>
    <mergeCell ref="A97:B97"/>
    <mergeCell ref="A99:B99"/>
    <mergeCell ref="K262:M262"/>
    <mergeCell ref="C264:M264"/>
    <mergeCell ref="K255:L255"/>
    <mergeCell ref="A150:B150"/>
    <mergeCell ref="A164:B164"/>
    <mergeCell ref="A165:B165"/>
    <mergeCell ref="A169:B169"/>
    <mergeCell ref="A173:B173"/>
    <mergeCell ref="A239:B239"/>
    <mergeCell ref="A181:B181"/>
    <mergeCell ref="A185:B185"/>
    <mergeCell ref="A189:B189"/>
    <mergeCell ref="A193:B193"/>
    <mergeCell ref="A197:B197"/>
    <mergeCell ref="A211:B211"/>
    <mergeCell ref="A212:B212"/>
    <mergeCell ref="A219:B219"/>
    <mergeCell ref="A221:B221"/>
    <mergeCell ref="A222:B222"/>
    <mergeCell ref="A238:B238"/>
    <mergeCell ref="A261:B261"/>
    <mergeCell ref="A260:B260"/>
    <mergeCell ref="A259:B259"/>
    <mergeCell ref="A258:B25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2020-03-02T09:32:12Z</dcterms:modified>
</cp:coreProperties>
</file>