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H46" i="1"/>
  <c r="I46"/>
  <c r="J46"/>
  <c r="K46"/>
  <c r="L46"/>
  <c r="M46"/>
  <c r="N46"/>
  <c r="G46"/>
  <c r="H43"/>
  <c r="I43"/>
  <c r="J43"/>
  <c r="K43"/>
  <c r="L43"/>
  <c r="M43"/>
  <c r="N43"/>
  <c r="G43"/>
  <c r="D16"/>
  <c r="L47"/>
  <c r="M47" s="1"/>
  <c r="N47" s="1"/>
  <c r="F46"/>
  <c r="E46"/>
  <c r="D46"/>
  <c r="F43"/>
  <c r="E43"/>
  <c r="L45"/>
  <c r="M45" s="1"/>
  <c r="N45" s="1"/>
  <c r="L44"/>
  <c r="M44" s="1"/>
  <c r="D43"/>
  <c r="L42"/>
  <c r="M42" s="1"/>
  <c r="N42" s="1"/>
  <c r="L41"/>
  <c r="H40"/>
  <c r="G40"/>
  <c r="F40"/>
  <c r="E40"/>
  <c r="D40"/>
  <c r="L39"/>
  <c r="M39" s="1"/>
  <c r="N39" s="1"/>
  <c r="L38"/>
  <c r="M38" s="1"/>
  <c r="N38" s="1"/>
  <c r="L37"/>
  <c r="M37" s="1"/>
  <c r="N37" s="1"/>
  <c r="E36"/>
  <c r="F35"/>
  <c r="D35"/>
  <c r="E34"/>
  <c r="E32"/>
  <c r="F31"/>
  <c r="E31"/>
  <c r="E30"/>
  <c r="G28"/>
  <c r="L28" s="1"/>
  <c r="M28" s="1"/>
  <c r="N28" s="1"/>
  <c r="E28"/>
  <c r="F27"/>
  <c r="E27"/>
  <c r="L26"/>
  <c r="M26" s="1"/>
  <c r="N26" s="1"/>
  <c r="E26"/>
  <c r="F25"/>
  <c r="E25"/>
  <c r="L24"/>
  <c r="M24" s="1"/>
  <c r="N24" s="1"/>
  <c r="E24"/>
  <c r="E23"/>
  <c r="E22"/>
  <c r="E20"/>
  <c r="E19"/>
  <c r="E18"/>
  <c r="D15" l="1"/>
  <c r="D14" s="1"/>
  <c r="D12" s="1"/>
  <c r="E16"/>
  <c r="F18"/>
  <c r="F19"/>
  <c r="F20"/>
  <c r="L40"/>
  <c r="M41"/>
  <c r="N41" s="1"/>
  <c r="N40" s="1"/>
  <c r="E35"/>
  <c r="N44"/>
  <c r="F24"/>
  <c r="L25"/>
  <c r="M25" s="1"/>
  <c r="N25" s="1"/>
  <c r="F26"/>
  <c r="L27"/>
  <c r="M27" s="1"/>
  <c r="N27" s="1"/>
  <c r="F28"/>
  <c r="F30"/>
  <c r="F32"/>
  <c r="F23"/>
  <c r="E15" l="1"/>
  <c r="E14" s="1"/>
  <c r="E12" s="1"/>
  <c r="F16"/>
  <c r="F15" s="1"/>
  <c r="F14" s="1"/>
  <c r="F12" s="1"/>
  <c r="M40"/>
</calcChain>
</file>

<file path=xl/sharedStrings.xml><?xml version="1.0" encoding="utf-8"?>
<sst xmlns="http://schemas.openxmlformats.org/spreadsheetml/2006/main" count="79" uniqueCount="79">
  <si>
    <t>JUDEŢUL:SECTORUL 2</t>
  </si>
  <si>
    <t>Unitatea administrativ - teritorială : CONSILIUL LOCAL SECTOR 2</t>
  </si>
  <si>
    <t>Instituţia publică:CENTRUL TERITORIAL V ETERINAR</t>
  </si>
  <si>
    <t>B U G E T U L</t>
  </si>
  <si>
    <t>PE TITLURI DE CHELTUIELI, ARTICOLE ŞI ALINEATE, PE ANUL 2020</t>
  </si>
  <si>
    <t>SI ESTIMARI PENTRU ANII 2021-2023</t>
  </si>
  <si>
    <t>D E N U M I R E A     I N D I C A T O R I L O R</t>
  </si>
  <si>
    <t>Cod indicator</t>
  </si>
  <si>
    <t>BUGET 2020</t>
  </si>
  <si>
    <t>Estimari</t>
  </si>
  <si>
    <t>PREVEDERI ANUALE</t>
  </si>
  <si>
    <t>PREVEDERI TRIMESTRIALE</t>
  </si>
  <si>
    <t>TOTAL</t>
  </si>
  <si>
    <t xml:space="preserve">Trim I
</t>
  </si>
  <si>
    <t xml:space="preserve">Trim II
</t>
  </si>
  <si>
    <t xml:space="preserve">Trim III
</t>
  </si>
  <si>
    <t xml:space="preserve">Trim IV
</t>
  </si>
  <si>
    <t>TITLUL II  BUNURI SI SERVICII  (cod 20.01 la 20.06+20.09 la 20.16+20.18 la 20.27+20.30)</t>
  </si>
  <si>
    <t>Bunuri si servicii   (cod 20.01.01 la 20.01.09+20.01.30)</t>
  </si>
  <si>
    <t>Furnituri de birou</t>
  </si>
  <si>
    <t>20.01.01</t>
  </si>
  <si>
    <t>Materiale pentru curatenie</t>
  </si>
  <si>
    <t>20.01.02</t>
  </si>
  <si>
    <t>Carburanti si lubrifianti</t>
  </si>
  <si>
    <t>20.01.05</t>
  </si>
  <si>
    <t xml:space="preserve">Materiale si prestari de servicii cu caracter functional </t>
  </si>
  <si>
    <t>20.01.09</t>
  </si>
  <si>
    <t>Alte bunuri si servicii pentru întretinere si functionare</t>
  </si>
  <si>
    <t>20.01.30</t>
  </si>
  <si>
    <t>Hrana  (cod 20.03.01+20.03.02)</t>
  </si>
  <si>
    <t>Hrana pentru oameni</t>
  </si>
  <si>
    <t>20.03.01</t>
  </si>
  <si>
    <t>Hrana pentru animale</t>
  </si>
  <si>
    <t>20.03.02</t>
  </si>
  <si>
    <t>Medicamente si materiale sanitare  (cod 20.04.01 la 20.04.04)</t>
  </si>
  <si>
    <t xml:space="preserve">Medicamente </t>
  </si>
  <si>
    <t>20.04.01</t>
  </si>
  <si>
    <t>Materiale sanitare</t>
  </si>
  <si>
    <t>20.04.02</t>
  </si>
  <si>
    <t>Alte obiecte de inventar</t>
  </si>
  <si>
    <t>20.05.30</t>
  </si>
  <si>
    <t>01</t>
  </si>
  <si>
    <t>20</t>
  </si>
  <si>
    <t>20.01</t>
  </si>
  <si>
    <t>20.03</t>
  </si>
  <si>
    <t>20.04</t>
  </si>
  <si>
    <t>Bunuri de natura obiectelor de inventar  (cod 20.05.01+20.05.03+20.05.30)</t>
  </si>
  <si>
    <t>20.05</t>
  </si>
  <si>
    <t>capitolul 66.10.50.50</t>
  </si>
  <si>
    <t>TOTAL VENITURI (SECTIUNEA FUNCTIONARE + SECTIUNEA DEZVOLTARE)</t>
  </si>
  <si>
    <t>VII REZERVE, EXCEDENT/DEFICIT</t>
  </si>
  <si>
    <t>REZERVE</t>
  </si>
  <si>
    <t>EXCEDENT (COD 00.01-49.10)</t>
  </si>
  <si>
    <t>DEFICIT(COD 49.10-00.01)</t>
  </si>
  <si>
    <t>VENITURILE SECTIUNII DE FUNCTIONARE</t>
  </si>
  <si>
    <t>I. VENITURI CURENTE</t>
  </si>
  <si>
    <t>C.VENITURI NEFISCALE</t>
  </si>
  <si>
    <t>C2 VANZARI DE BUNURI SI SERVICII</t>
  </si>
  <si>
    <t>00.01</t>
  </si>
  <si>
    <t>00.02</t>
  </si>
  <si>
    <t>00.12</t>
  </si>
  <si>
    <t>00.14</t>
  </si>
  <si>
    <t>33.10</t>
  </si>
  <si>
    <t>VENITURI DEN PRESTARI SERVICII SI ALTE ACTIVITATI</t>
  </si>
  <si>
    <t>VENITURI DIN PRESTARI SERVICII</t>
  </si>
  <si>
    <t>33.10.08</t>
  </si>
  <si>
    <t>III OPERATIUNI FINANCIARE</t>
  </si>
  <si>
    <t>00.16</t>
  </si>
  <si>
    <t>40.10</t>
  </si>
  <si>
    <t>40.10.15</t>
  </si>
  <si>
    <t>Sume utilizate din excedentul anului precedent pentru efectuare de cheltuieli</t>
  </si>
  <si>
    <t>Sume utilizate din excedentul anului precedent pentru efectuare de cheltuieli sectiunea de functionarre</t>
  </si>
  <si>
    <t>40.10.15.01</t>
  </si>
  <si>
    <t>DEFICITUL SECTIUNII DE FUNCTIONARE</t>
  </si>
  <si>
    <t>99.10</t>
  </si>
  <si>
    <t>TOTAL CHELTUIELI</t>
  </si>
  <si>
    <t>SECTIUNEA DE FUNCTIONARE</t>
  </si>
  <si>
    <t>CHELTUIELI CURENTE</t>
  </si>
  <si>
    <t>Incasari din ramburareaimprumuturilor acordate</t>
  </si>
</sst>
</file>

<file path=xl/styles.xml><?xml version="1.0" encoding="utf-8"?>
<styleSheet xmlns="http://schemas.openxmlformats.org/spreadsheetml/2006/main">
  <numFmts count="2">
    <numFmt numFmtId="164" formatCode="_(* #,##0.00_);_(* \(#,##0.00\);_(* &quot;-&quot;??_);_(@_)"/>
    <numFmt numFmtId="165" formatCode="_(* #,##0.00_);_(* \(#,##0.00\);_(* \-??_);_(@_)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34"/>
      </patternFill>
    </fill>
  </fills>
  <borders count="24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</cellStyleXfs>
  <cellXfs count="90">
    <xf numFmtId="0" fontId="0" fillId="0" borderId="0" xfId="0"/>
    <xf numFmtId="0" fontId="0" fillId="0" borderId="0" xfId="2" applyFont="1" applyFill="1"/>
    <xf numFmtId="0" fontId="0" fillId="0" borderId="0" xfId="3" applyFont="1" applyFill="1"/>
    <xf numFmtId="0" fontId="0" fillId="0" borderId="0" xfId="3" applyFont="1" applyFill="1" applyAlignment="1">
      <alignment horizontal="center"/>
    </xf>
    <xf numFmtId="0" fontId="0" fillId="0" borderId="0" xfId="3" applyFont="1" applyFill="1" applyAlignment="1">
      <alignment horizontal="left"/>
    </xf>
    <xf numFmtId="0" fontId="3" fillId="0" borderId="0" xfId="2" applyFont="1" applyFill="1" applyBorder="1" applyAlignment="1">
      <alignment horizontal="center"/>
    </xf>
    <xf numFmtId="0" fontId="4" fillId="0" borderId="0" xfId="2" applyFont="1" applyFill="1" applyBorder="1" applyAlignment="1">
      <alignment horizontal="center"/>
    </xf>
    <xf numFmtId="1" fontId="0" fillId="0" borderId="0" xfId="2" applyNumberFormat="1" applyFont="1" applyFill="1" applyAlignment="1">
      <alignment horizontal="center"/>
    </xf>
    <xf numFmtId="0" fontId="0" fillId="3" borderId="1" xfId="0" applyFont="1" applyFill="1" applyBorder="1" applyAlignment="1">
      <alignment horizontal="center" vertical="center" wrapText="1"/>
    </xf>
    <xf numFmtId="0" fontId="0" fillId="2" borderId="11" xfId="0" applyFont="1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2" borderId="16" xfId="0" applyFill="1" applyBorder="1" applyAlignment="1">
      <alignment horizontal="center" vertical="center" wrapText="1"/>
    </xf>
    <xf numFmtId="1" fontId="5" fillId="2" borderId="16" xfId="4" applyNumberFormat="1" applyFont="1" applyFill="1" applyBorder="1" applyAlignment="1">
      <alignment horizontal="center" vertical="center" wrapText="1"/>
    </xf>
    <xf numFmtId="1" fontId="5" fillId="2" borderId="6" xfId="4" applyNumberFormat="1" applyFont="1" applyFill="1" applyBorder="1" applyAlignment="1">
      <alignment horizontal="center" vertical="center" wrapText="1"/>
    </xf>
    <xf numFmtId="49" fontId="3" fillId="2" borderId="4" xfId="5" applyNumberFormat="1" applyFont="1" applyFill="1" applyBorder="1" applyAlignment="1">
      <alignment horizontal="right"/>
    </xf>
    <xf numFmtId="0" fontId="0" fillId="0" borderId="0" xfId="2" applyFont="1" applyFill="1" applyBorder="1" applyAlignment="1">
      <alignment horizontal="center"/>
    </xf>
    <xf numFmtId="0" fontId="5" fillId="2" borderId="16" xfId="2" applyFont="1" applyFill="1" applyBorder="1" applyAlignment="1">
      <alignment horizontal="center"/>
    </xf>
    <xf numFmtId="0" fontId="5" fillId="2" borderId="6" xfId="2" applyFont="1" applyFill="1" applyBorder="1" applyAlignment="1">
      <alignment horizontal="center"/>
    </xf>
    <xf numFmtId="1" fontId="5" fillId="2" borderId="16" xfId="2" applyNumberFormat="1" applyFont="1" applyFill="1" applyBorder="1" applyAlignment="1">
      <alignment horizontal="center"/>
    </xf>
    <xf numFmtId="49" fontId="7" fillId="2" borderId="4" xfId="5" applyNumberFormat="1" applyFont="1" applyFill="1" applyBorder="1" applyAlignment="1">
      <alignment horizontal="right"/>
    </xf>
    <xf numFmtId="0" fontId="0" fillId="2" borderId="6" xfId="2" applyFont="1" applyFill="1" applyBorder="1" applyAlignment="1">
      <alignment horizontal="center"/>
    </xf>
    <xf numFmtId="0" fontId="0" fillId="2" borderId="18" xfId="2" applyFont="1" applyFill="1" applyBorder="1" applyAlignment="1">
      <alignment horizontal="center"/>
    </xf>
    <xf numFmtId="1" fontId="0" fillId="3" borderId="4" xfId="2" applyNumberFormat="1" applyFont="1" applyFill="1" applyBorder="1" applyAlignment="1">
      <alignment horizontal="center"/>
    </xf>
    <xf numFmtId="1" fontId="0" fillId="3" borderId="16" xfId="2" applyNumberFormat="1" applyFont="1" applyFill="1" applyBorder="1" applyAlignment="1">
      <alignment horizontal="center"/>
    </xf>
    <xf numFmtId="0" fontId="0" fillId="3" borderId="18" xfId="2" applyFont="1" applyFill="1" applyBorder="1" applyAlignment="1">
      <alignment horizontal="center"/>
    </xf>
    <xf numFmtId="0" fontId="0" fillId="3" borderId="4" xfId="2" applyFont="1" applyFill="1" applyBorder="1" applyAlignment="1">
      <alignment horizontal="center"/>
    </xf>
    <xf numFmtId="0" fontId="0" fillId="3" borderId="10" xfId="2" applyFont="1" applyFill="1" applyBorder="1" applyAlignment="1">
      <alignment horizontal="center"/>
    </xf>
    <xf numFmtId="0" fontId="0" fillId="2" borderId="10" xfId="2" applyFont="1" applyFill="1" applyBorder="1" applyAlignment="1">
      <alignment horizontal="center"/>
    </xf>
    <xf numFmtId="0" fontId="0" fillId="2" borderId="4" xfId="2" applyFont="1" applyFill="1" applyBorder="1" applyAlignment="1">
      <alignment horizontal="center"/>
    </xf>
    <xf numFmtId="0" fontId="0" fillId="2" borderId="16" xfId="2" applyFont="1" applyFill="1" applyBorder="1" applyAlignment="1">
      <alignment horizontal="center"/>
    </xf>
    <xf numFmtId="0" fontId="5" fillId="0" borderId="0" xfId="2" applyFont="1" applyFill="1"/>
    <xf numFmtId="0" fontId="0" fillId="3" borderId="16" xfId="2" applyFont="1" applyFill="1" applyBorder="1" applyAlignment="1">
      <alignment horizontal="center"/>
    </xf>
    <xf numFmtId="0" fontId="0" fillId="3" borderId="6" xfId="2" applyFont="1" applyFill="1" applyBorder="1" applyAlignment="1">
      <alignment horizontal="center"/>
    </xf>
    <xf numFmtId="0" fontId="5" fillId="2" borderId="18" xfId="2" applyFont="1" applyFill="1" applyBorder="1" applyAlignment="1">
      <alignment horizontal="center"/>
    </xf>
    <xf numFmtId="0" fontId="5" fillId="2" borderId="4" xfId="2" applyFont="1" applyFill="1" applyBorder="1" applyAlignment="1">
      <alignment horizontal="center"/>
    </xf>
    <xf numFmtId="0" fontId="2" fillId="2" borderId="6" xfId="2" applyFont="1" applyFill="1" applyBorder="1" applyAlignment="1">
      <alignment horizontal="center"/>
    </xf>
    <xf numFmtId="0" fontId="0" fillId="0" borderId="0" xfId="2" applyFont="1" applyFill="1" applyAlignment="1">
      <alignment horizontal="center"/>
    </xf>
    <xf numFmtId="1" fontId="0" fillId="0" borderId="0" xfId="2" applyNumberFormat="1" applyFont="1" applyFill="1"/>
    <xf numFmtId="2" fontId="5" fillId="2" borderId="4" xfId="4" applyNumberFormat="1" applyFont="1" applyFill="1" applyBorder="1" applyAlignment="1">
      <alignment horizontal="center" vertical="center" wrapText="1"/>
    </xf>
    <xf numFmtId="0" fontId="2" fillId="2" borderId="16" xfId="2" applyFont="1" applyFill="1" applyBorder="1" applyAlignment="1">
      <alignment horizontal="center"/>
    </xf>
    <xf numFmtId="49" fontId="0" fillId="2" borderId="16" xfId="5" applyNumberFormat="1" applyFont="1" applyFill="1" applyBorder="1" applyAlignment="1">
      <alignment horizontal="center" vertical="top" wrapText="1"/>
    </xf>
    <xf numFmtId="49" fontId="0" fillId="2" borderId="18" xfId="5" applyNumberFormat="1" applyFont="1" applyFill="1" applyBorder="1" applyAlignment="1">
      <alignment horizontal="center" vertical="top" wrapText="1"/>
    </xf>
    <xf numFmtId="49" fontId="5" fillId="2" borderId="16" xfId="5" applyNumberFormat="1" applyFont="1" applyFill="1" applyBorder="1" applyAlignment="1">
      <alignment horizontal="center" vertical="top" wrapText="1"/>
    </xf>
    <xf numFmtId="49" fontId="5" fillId="2" borderId="18" xfId="5" applyNumberFormat="1" applyFont="1" applyFill="1" applyBorder="1" applyAlignment="1">
      <alignment horizontal="center" vertical="top" wrapText="1"/>
    </xf>
    <xf numFmtId="165" fontId="5" fillId="2" borderId="16" xfId="1" applyNumberFormat="1" applyFont="1" applyFill="1" applyBorder="1" applyAlignment="1" applyProtection="1">
      <alignment horizontal="center" vertical="top" wrapText="1"/>
    </xf>
    <xf numFmtId="165" fontId="5" fillId="2" borderId="18" xfId="1" applyNumberFormat="1" applyFont="1" applyFill="1" applyBorder="1" applyAlignment="1" applyProtection="1">
      <alignment horizontal="center" vertical="top" wrapText="1"/>
    </xf>
    <xf numFmtId="0" fontId="0" fillId="2" borderId="16" xfId="5" applyFont="1" applyFill="1" applyBorder="1" applyAlignment="1">
      <alignment horizontal="center" wrapText="1"/>
    </xf>
    <xf numFmtId="0" fontId="0" fillId="2" borderId="18" xfId="5" applyFont="1" applyFill="1" applyBorder="1" applyAlignment="1">
      <alignment horizontal="center" wrapText="1"/>
    </xf>
    <xf numFmtId="49" fontId="2" fillId="2" borderId="17" xfId="5" applyNumberFormat="1" applyFont="1" applyFill="1" applyBorder="1" applyAlignment="1">
      <alignment horizontal="center" vertical="top" wrapText="1"/>
    </xf>
    <xf numFmtId="49" fontId="2" fillId="2" borderId="18" xfId="5" applyNumberFormat="1" applyFont="1" applyFill="1" applyBorder="1" applyAlignment="1">
      <alignment horizontal="center" vertical="top" wrapText="1"/>
    </xf>
    <xf numFmtId="0" fontId="2" fillId="2" borderId="16" xfId="5" applyFont="1" applyFill="1" applyBorder="1" applyAlignment="1">
      <alignment horizontal="center" wrapText="1"/>
    </xf>
    <xf numFmtId="0" fontId="3" fillId="2" borderId="18" xfId="5" applyFont="1" applyFill="1" applyBorder="1" applyAlignment="1">
      <alignment horizontal="center" wrapText="1"/>
    </xf>
    <xf numFmtId="49" fontId="2" fillId="2" borderId="16" xfId="5" applyNumberFormat="1" applyFont="1" applyFill="1" applyBorder="1" applyAlignment="1">
      <alignment horizontal="center" vertical="top" wrapText="1"/>
    </xf>
    <xf numFmtId="0" fontId="0" fillId="3" borderId="13" xfId="0" applyFont="1" applyFill="1" applyBorder="1" applyAlignment="1">
      <alignment horizontal="center" vertical="center" wrapText="1"/>
    </xf>
    <xf numFmtId="0" fontId="0" fillId="3" borderId="9" xfId="0" applyFont="1" applyFill="1" applyBorder="1" applyAlignment="1">
      <alignment horizontal="center" vertical="center" wrapText="1"/>
    </xf>
    <xf numFmtId="0" fontId="0" fillId="3" borderId="10" xfId="0" applyFont="1" applyFill="1" applyBorder="1" applyAlignment="1">
      <alignment horizontal="center" vertical="center" wrapText="1"/>
    </xf>
    <xf numFmtId="0" fontId="0" fillId="3" borderId="14" xfId="0" applyFont="1" applyFill="1" applyBorder="1" applyAlignment="1">
      <alignment horizontal="center" vertical="center" wrapText="1"/>
    </xf>
    <xf numFmtId="0" fontId="0" fillId="3" borderId="19" xfId="0" applyFont="1" applyFill="1" applyBorder="1" applyAlignment="1">
      <alignment horizontal="center" vertical="center" wrapText="1"/>
    </xf>
    <xf numFmtId="0" fontId="0" fillId="3" borderId="22" xfId="0" applyFont="1" applyFill="1" applyBorder="1" applyAlignment="1">
      <alignment horizontal="center" vertical="center" wrapText="1"/>
    </xf>
    <xf numFmtId="0" fontId="0" fillId="3" borderId="15" xfId="0" applyFont="1" applyFill="1" applyBorder="1" applyAlignment="1">
      <alignment horizontal="center" vertical="center" wrapText="1"/>
    </xf>
    <xf numFmtId="0" fontId="0" fillId="3" borderId="20" xfId="0" applyFont="1" applyFill="1" applyBorder="1" applyAlignment="1">
      <alignment horizontal="center" vertical="center" wrapText="1"/>
    </xf>
    <xf numFmtId="0" fontId="0" fillId="3" borderId="23" xfId="0" applyFont="1" applyFill="1" applyBorder="1" applyAlignment="1">
      <alignment horizontal="center" vertical="center" wrapText="1"/>
    </xf>
    <xf numFmtId="0" fontId="0" fillId="2" borderId="16" xfId="0" applyFill="1" applyBorder="1" applyAlignment="1">
      <alignment horizontal="center" vertical="center" wrapText="1"/>
    </xf>
    <xf numFmtId="0" fontId="0" fillId="2" borderId="17" xfId="0" applyFont="1" applyFill="1" applyBorder="1" applyAlignment="1">
      <alignment horizontal="center" vertical="center" wrapText="1"/>
    </xf>
    <xf numFmtId="0" fontId="0" fillId="2" borderId="18" xfId="0" applyFont="1" applyFill="1" applyBorder="1" applyAlignment="1">
      <alignment horizontal="center" vertical="center" wrapText="1"/>
    </xf>
    <xf numFmtId="1" fontId="5" fillId="3" borderId="16" xfId="4" applyNumberFormat="1" applyFont="1" applyFill="1" applyBorder="1" applyAlignment="1">
      <alignment horizontal="left" vertical="center" wrapText="1"/>
    </xf>
    <xf numFmtId="1" fontId="5" fillId="3" borderId="18" xfId="4" applyNumberFormat="1" applyFont="1" applyFill="1" applyBorder="1" applyAlignment="1">
      <alignment horizontal="left" vertical="center" wrapText="1"/>
    </xf>
    <xf numFmtId="1" fontId="5" fillId="3" borderId="16" xfId="4" applyNumberFormat="1" applyFont="1" applyFill="1" applyBorder="1" applyAlignment="1">
      <alignment horizontal="center" vertical="center" wrapText="1"/>
    </xf>
    <xf numFmtId="1" fontId="6" fillId="3" borderId="18" xfId="4" applyNumberFormat="1" applyFont="1" applyFill="1" applyBorder="1" applyAlignment="1">
      <alignment horizontal="center" vertical="center" wrapText="1"/>
    </xf>
    <xf numFmtId="0" fontId="3" fillId="0" borderId="0" xfId="2" applyFont="1" applyFill="1" applyBorder="1" applyAlignment="1">
      <alignment horizontal="center"/>
    </xf>
    <xf numFmtId="1" fontId="5" fillId="2" borderId="1" xfId="4" applyNumberFormat="1" applyFont="1" applyFill="1" applyBorder="1" applyAlignment="1">
      <alignment horizontal="center" vertical="center" wrapText="1"/>
    </xf>
    <xf numFmtId="1" fontId="5" fillId="2" borderId="2" xfId="4" applyNumberFormat="1" applyFont="1" applyFill="1" applyBorder="1" applyAlignment="1">
      <alignment horizontal="center" vertical="center" wrapText="1"/>
    </xf>
    <xf numFmtId="1" fontId="5" fillId="2" borderId="7" xfId="4" applyNumberFormat="1" applyFont="1" applyFill="1" applyBorder="1" applyAlignment="1">
      <alignment horizontal="center" vertical="center" wrapText="1"/>
    </xf>
    <xf numFmtId="1" fontId="5" fillId="2" borderId="8" xfId="4" applyNumberFormat="1" applyFont="1" applyFill="1" applyBorder="1" applyAlignment="1">
      <alignment horizontal="center" vertical="center" wrapText="1"/>
    </xf>
    <xf numFmtId="1" fontId="5" fillId="2" borderId="11" xfId="4" applyNumberFormat="1" applyFont="1" applyFill="1" applyBorder="1" applyAlignment="1">
      <alignment horizontal="center" vertical="center" wrapText="1"/>
    </xf>
    <xf numFmtId="1" fontId="5" fillId="2" borderId="21" xfId="4" applyNumberFormat="1" applyFont="1" applyFill="1" applyBorder="1" applyAlignment="1">
      <alignment horizontal="center" vertical="center" wrapText="1"/>
    </xf>
    <xf numFmtId="1" fontId="5" fillId="3" borderId="3" xfId="4" applyNumberFormat="1" applyFont="1" applyFill="1" applyBorder="1" applyAlignment="1">
      <alignment horizontal="center" vertical="center" wrapText="1"/>
    </xf>
    <xf numFmtId="1" fontId="5" fillId="3" borderId="9" xfId="4" applyNumberFormat="1" applyFont="1" applyFill="1" applyBorder="1" applyAlignment="1">
      <alignment horizontal="center" vertical="center" wrapText="1"/>
    </xf>
    <xf numFmtId="1" fontId="5" fillId="3" borderId="10" xfId="4" applyNumberFormat="1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3" borderId="3" xfId="0" applyFont="1" applyFill="1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" vertical="center" wrapText="1"/>
    </xf>
    <xf numFmtId="0" fontId="0" fillId="2" borderId="10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0" fontId="0" fillId="2" borderId="6" xfId="0" applyFont="1" applyFill="1" applyBorder="1" applyAlignment="1">
      <alignment horizontal="center" wrapText="1"/>
    </xf>
  </cellXfs>
  <cellStyles count="6">
    <cellStyle name="Normal" xfId="0" builtinId="0"/>
    <cellStyle name="Normal_Anexa F 140 146 10.07" xfId="5"/>
    <cellStyle name="Normal_F 07" xfId="3"/>
    <cellStyle name="Normal_mach03" xfId="4"/>
    <cellStyle name="Normal_mach31" xfId="2"/>
    <cellStyle name="Virgulă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47"/>
  <sheetViews>
    <sheetView tabSelected="1" workbookViewId="0">
      <selection activeCell="P10" sqref="P10"/>
    </sheetView>
  </sheetViews>
  <sheetFormatPr defaultColWidth="8.85546875" defaultRowHeight="15"/>
  <cols>
    <col min="1" max="1" width="8.85546875" style="1"/>
    <col min="2" max="2" width="38.140625" style="37" customWidth="1"/>
    <col min="3" max="3" width="11.28515625" style="1" customWidth="1"/>
    <col min="4" max="6" width="0" style="36" hidden="1" customWidth="1"/>
    <col min="7" max="7" width="10.85546875" style="36" customWidth="1"/>
    <col min="8" max="8" width="7.5703125" style="36" customWidth="1"/>
    <col min="9" max="9" width="7" style="36" customWidth="1"/>
    <col min="10" max="10" width="7.5703125" style="36" customWidth="1"/>
    <col min="11" max="11" width="6.7109375" style="36" customWidth="1"/>
    <col min="12" max="14" width="8.85546875" style="36"/>
    <col min="15" max="16384" width="8.85546875" style="1"/>
  </cols>
  <sheetData>
    <row r="1" spans="1:19">
      <c r="B1" s="2" t="s">
        <v>0</v>
      </c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19">
      <c r="B2" s="4" t="s">
        <v>1</v>
      </c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9">
      <c r="B3" s="4" t="s">
        <v>2</v>
      </c>
      <c r="C3" s="2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9">
      <c r="B4" s="69" t="s">
        <v>3</v>
      </c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5"/>
    </row>
    <row r="5" spans="1:19">
      <c r="B5" s="69" t="s">
        <v>4</v>
      </c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5"/>
    </row>
    <row r="6" spans="1:19">
      <c r="B6" s="69" t="s">
        <v>5</v>
      </c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"/>
    </row>
    <row r="7" spans="1:19">
      <c r="B7" s="7" t="s">
        <v>48</v>
      </c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</row>
    <row r="8" spans="1:19" ht="14.45" customHeight="1">
      <c r="A8" s="70" t="s">
        <v>6</v>
      </c>
      <c r="B8" s="71"/>
      <c r="C8" s="76" t="s">
        <v>7</v>
      </c>
      <c r="D8" s="79"/>
      <c r="E8" s="81"/>
      <c r="F8" s="83"/>
      <c r="G8" s="85" t="s">
        <v>8</v>
      </c>
      <c r="H8" s="86"/>
      <c r="I8" s="86"/>
      <c r="J8" s="86"/>
      <c r="K8" s="86"/>
      <c r="L8" s="89" t="s">
        <v>9</v>
      </c>
      <c r="M8" s="89"/>
      <c r="N8" s="89"/>
    </row>
    <row r="9" spans="1:19">
      <c r="A9" s="72"/>
      <c r="B9" s="73"/>
      <c r="C9" s="77"/>
      <c r="D9" s="80"/>
      <c r="E9" s="82"/>
      <c r="F9" s="84"/>
      <c r="G9" s="87"/>
      <c r="H9" s="88"/>
      <c r="I9" s="88"/>
      <c r="J9" s="88"/>
      <c r="K9" s="88"/>
      <c r="L9" s="53">
        <v>2021</v>
      </c>
      <c r="M9" s="56">
        <v>2022</v>
      </c>
      <c r="N9" s="59">
        <v>2023</v>
      </c>
    </row>
    <row r="10" spans="1:19" ht="30">
      <c r="A10" s="72"/>
      <c r="B10" s="73"/>
      <c r="C10" s="77"/>
      <c r="D10" s="8"/>
      <c r="E10" s="9"/>
      <c r="F10" s="10"/>
      <c r="G10" s="10" t="s">
        <v>10</v>
      </c>
      <c r="H10" s="62" t="s">
        <v>11</v>
      </c>
      <c r="I10" s="63"/>
      <c r="J10" s="63"/>
      <c r="K10" s="64"/>
      <c r="L10" s="54"/>
      <c r="M10" s="57"/>
      <c r="N10" s="60"/>
    </row>
    <row r="11" spans="1:19" ht="14.45" customHeight="1">
      <c r="A11" s="74"/>
      <c r="B11" s="75"/>
      <c r="C11" s="78"/>
      <c r="D11" s="8"/>
      <c r="E11" s="9"/>
      <c r="F11" s="10"/>
      <c r="G11" s="10" t="s">
        <v>12</v>
      </c>
      <c r="H11" s="11" t="s">
        <v>13</v>
      </c>
      <c r="I11" s="11" t="s">
        <v>14</v>
      </c>
      <c r="J11" s="11" t="s">
        <v>15</v>
      </c>
      <c r="K11" s="11" t="s">
        <v>16</v>
      </c>
      <c r="L11" s="55"/>
      <c r="M11" s="58"/>
      <c r="N11" s="61"/>
    </row>
    <row r="12" spans="1:19" ht="27" customHeight="1">
      <c r="A12" s="65" t="s">
        <v>49</v>
      </c>
      <c r="B12" s="66"/>
      <c r="C12" s="38">
        <v>0.01</v>
      </c>
      <c r="D12" s="12" t="e">
        <f>D14+#REF!</f>
        <v>#REF!</v>
      </c>
      <c r="E12" s="12" t="e">
        <f>E14+#REF!</f>
        <v>#REF!</v>
      </c>
      <c r="F12" s="12" t="e">
        <f>F14+#REF!</f>
        <v>#REF!</v>
      </c>
      <c r="G12" s="12">
        <v>50</v>
      </c>
      <c r="H12" s="12">
        <v>50</v>
      </c>
      <c r="I12" s="12">
        <v>0</v>
      </c>
      <c r="J12" s="12">
        <v>0</v>
      </c>
      <c r="K12" s="12">
        <v>0</v>
      </c>
      <c r="L12" s="12">
        <v>50</v>
      </c>
      <c r="M12" s="12">
        <v>50</v>
      </c>
      <c r="N12" s="13">
        <v>50</v>
      </c>
    </row>
    <row r="13" spans="1:19" ht="24.6" customHeight="1">
      <c r="A13" s="67" t="s">
        <v>50</v>
      </c>
      <c r="B13" s="68"/>
      <c r="C13" s="38">
        <v>96.02</v>
      </c>
      <c r="D13" s="12"/>
      <c r="E13" s="12"/>
      <c r="F13" s="12"/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3">
        <v>0</v>
      </c>
    </row>
    <row r="14" spans="1:19" ht="14.45" customHeight="1">
      <c r="A14" s="50" t="s">
        <v>51</v>
      </c>
      <c r="B14" s="51"/>
      <c r="C14" s="38">
        <v>97.02</v>
      </c>
      <c r="D14" s="12" t="e">
        <f>D15+#REF!</f>
        <v>#REF!</v>
      </c>
      <c r="E14" s="12" t="e">
        <f>E15+#REF!</f>
        <v>#REF!</v>
      </c>
      <c r="F14" s="12" t="e">
        <f>F15+#REF!</f>
        <v>#REF!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3">
        <v>0</v>
      </c>
      <c r="S14" s="15"/>
    </row>
    <row r="15" spans="1:19" ht="14.45" customHeight="1">
      <c r="A15" s="52" t="s">
        <v>52</v>
      </c>
      <c r="B15" s="43"/>
      <c r="C15" s="38">
        <v>98.02</v>
      </c>
      <c r="D15" s="16" t="e">
        <f>D16+D35+#REF!</f>
        <v>#REF!</v>
      </c>
      <c r="E15" s="16" t="e">
        <f>E16+E35+#REF!</f>
        <v>#REF!</v>
      </c>
      <c r="F15" s="16" t="e">
        <f>F16+F35+#REF!</f>
        <v>#REF!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  <c r="N15" s="13">
        <v>0</v>
      </c>
      <c r="P15" s="15"/>
      <c r="Q15" s="15"/>
      <c r="R15" s="15"/>
      <c r="S15" s="15"/>
    </row>
    <row r="16" spans="1:19" ht="14.45" customHeight="1">
      <c r="A16" s="52" t="s">
        <v>53</v>
      </c>
      <c r="B16" s="43"/>
      <c r="C16" s="38">
        <v>99.02</v>
      </c>
      <c r="D16" s="16">
        <f>D17+D18+D19+D20+D21+D22+D23+D24+D25+D26+D27+D28+D29+D30+D31+D32+D34</f>
        <v>171</v>
      </c>
      <c r="E16" s="16">
        <f>E17+E18+E19+E20+E21+E22+E23+E24+E25+E26+E27+E28+E29+E30+E31+E32+E34</f>
        <v>563</v>
      </c>
      <c r="F16" s="18">
        <f t="shared" ref="F16" si="0">F17+F18+F19+F20+F21+F22+F23+F24+F25+F26+F27+F28+F29+F30+F31+F32+F33+F34</f>
        <v>956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3">
        <v>0</v>
      </c>
    </row>
    <row r="17" spans="1:14">
      <c r="A17" s="46"/>
      <c r="B17" s="47"/>
      <c r="C17" s="19"/>
      <c r="D17" s="20"/>
      <c r="E17" s="21"/>
      <c r="F17" s="22"/>
      <c r="G17" s="23"/>
      <c r="H17" s="20"/>
      <c r="I17" s="20"/>
      <c r="J17" s="20"/>
      <c r="K17" s="20"/>
      <c r="L17" s="24"/>
      <c r="M17" s="25"/>
      <c r="N17" s="26"/>
    </row>
    <row r="18" spans="1:14">
      <c r="A18" s="46" t="s">
        <v>54</v>
      </c>
      <c r="B18" s="47"/>
      <c r="C18" s="19" t="s">
        <v>58</v>
      </c>
      <c r="D18" s="20"/>
      <c r="E18" s="21">
        <f t="shared" ref="E18:E36" si="1">H18+I18+J18+K18</f>
        <v>50</v>
      </c>
      <c r="F18" s="22">
        <f t="shared" ref="F18:F20" si="2">H18+I18+J18+G18</f>
        <v>100</v>
      </c>
      <c r="G18" s="22">
        <v>50</v>
      </c>
      <c r="H18" s="27">
        <v>50</v>
      </c>
      <c r="I18" s="27">
        <v>0</v>
      </c>
      <c r="J18" s="27">
        <v>0</v>
      </c>
      <c r="K18" s="27">
        <v>0</v>
      </c>
      <c r="L18" s="25">
        <v>50</v>
      </c>
      <c r="M18" s="25">
        <v>50</v>
      </c>
      <c r="N18" s="25">
        <v>50</v>
      </c>
    </row>
    <row r="19" spans="1:14">
      <c r="A19" s="46" t="s">
        <v>55</v>
      </c>
      <c r="B19" s="47"/>
      <c r="C19" s="19" t="s">
        <v>59</v>
      </c>
      <c r="D19" s="20"/>
      <c r="E19" s="21">
        <f t="shared" si="1"/>
        <v>39</v>
      </c>
      <c r="F19" s="22">
        <f t="shared" si="2"/>
        <v>78</v>
      </c>
      <c r="G19" s="22">
        <v>39</v>
      </c>
      <c r="H19" s="28">
        <v>39</v>
      </c>
      <c r="I19" s="28">
        <v>0</v>
      </c>
      <c r="J19" s="28">
        <v>0</v>
      </c>
      <c r="K19" s="28">
        <v>0</v>
      </c>
      <c r="L19" s="25">
        <v>39</v>
      </c>
      <c r="M19" s="25">
        <v>39</v>
      </c>
      <c r="N19" s="25">
        <v>39</v>
      </c>
    </row>
    <row r="20" spans="1:14">
      <c r="A20" s="46" t="s">
        <v>56</v>
      </c>
      <c r="B20" s="47"/>
      <c r="C20" s="19" t="s">
        <v>60</v>
      </c>
      <c r="D20" s="20"/>
      <c r="E20" s="21">
        <f t="shared" si="1"/>
        <v>39</v>
      </c>
      <c r="F20" s="22">
        <f t="shared" si="2"/>
        <v>78</v>
      </c>
      <c r="G20" s="22">
        <v>39</v>
      </c>
      <c r="H20" s="28">
        <v>39</v>
      </c>
      <c r="I20" s="28">
        <v>0</v>
      </c>
      <c r="J20" s="28">
        <v>0</v>
      </c>
      <c r="K20" s="28">
        <v>0</v>
      </c>
      <c r="L20" s="25">
        <v>39</v>
      </c>
      <c r="M20" s="25">
        <v>39</v>
      </c>
      <c r="N20" s="25">
        <v>39</v>
      </c>
    </row>
    <row r="21" spans="1:14">
      <c r="A21" s="46" t="s">
        <v>57</v>
      </c>
      <c r="B21" s="47"/>
      <c r="C21" s="19" t="s">
        <v>61</v>
      </c>
      <c r="D21" s="20">
        <v>170</v>
      </c>
      <c r="E21" s="21">
        <v>138</v>
      </c>
      <c r="F21" s="22">
        <v>134</v>
      </c>
      <c r="G21" s="22">
        <v>39</v>
      </c>
      <c r="H21" s="28">
        <v>39</v>
      </c>
      <c r="I21" s="28">
        <v>0</v>
      </c>
      <c r="J21" s="28">
        <v>0</v>
      </c>
      <c r="K21" s="28">
        <v>0</v>
      </c>
      <c r="L21" s="25">
        <v>39</v>
      </c>
      <c r="M21" s="25">
        <v>39</v>
      </c>
      <c r="N21" s="25">
        <v>39</v>
      </c>
    </row>
    <row r="22" spans="1:14">
      <c r="A22" s="46" t="s">
        <v>63</v>
      </c>
      <c r="B22" s="47"/>
      <c r="C22" s="19" t="s">
        <v>62</v>
      </c>
      <c r="D22" s="20">
        <v>1</v>
      </c>
      <c r="E22" s="21">
        <f t="shared" si="1"/>
        <v>39</v>
      </c>
      <c r="F22" s="22">
        <v>0</v>
      </c>
      <c r="G22" s="22">
        <v>39</v>
      </c>
      <c r="H22" s="28">
        <v>39</v>
      </c>
      <c r="I22" s="28">
        <v>0</v>
      </c>
      <c r="J22" s="28">
        <v>0</v>
      </c>
      <c r="K22" s="28">
        <v>0</v>
      </c>
      <c r="L22" s="25">
        <v>39</v>
      </c>
      <c r="M22" s="25">
        <v>39</v>
      </c>
      <c r="N22" s="25">
        <v>39</v>
      </c>
    </row>
    <row r="23" spans="1:14">
      <c r="A23" s="46" t="s">
        <v>64</v>
      </c>
      <c r="B23" s="47"/>
      <c r="C23" s="19" t="s">
        <v>65</v>
      </c>
      <c r="D23" s="20"/>
      <c r="E23" s="21">
        <f t="shared" si="1"/>
        <v>39</v>
      </c>
      <c r="F23" s="22">
        <f t="shared" ref="F23:G32" si="3">H23+I23+J23+G23</f>
        <v>78</v>
      </c>
      <c r="G23" s="22">
        <v>39</v>
      </c>
      <c r="H23" s="28">
        <v>39</v>
      </c>
      <c r="I23" s="28">
        <v>0</v>
      </c>
      <c r="J23" s="28">
        <v>0</v>
      </c>
      <c r="K23" s="28">
        <v>0</v>
      </c>
      <c r="L23" s="25">
        <v>39</v>
      </c>
      <c r="M23" s="25">
        <v>39</v>
      </c>
      <c r="N23" s="25">
        <v>39</v>
      </c>
    </row>
    <row r="24" spans="1:14">
      <c r="A24" s="46" t="s">
        <v>66</v>
      </c>
      <c r="B24" s="47"/>
      <c r="C24" s="19" t="s">
        <v>67</v>
      </c>
      <c r="D24" s="20"/>
      <c r="E24" s="21">
        <f t="shared" si="1"/>
        <v>11</v>
      </c>
      <c r="F24" s="22">
        <f t="shared" si="3"/>
        <v>22</v>
      </c>
      <c r="G24" s="22">
        <v>11</v>
      </c>
      <c r="H24" s="28">
        <v>11</v>
      </c>
      <c r="I24" s="28">
        <v>0</v>
      </c>
      <c r="J24" s="28">
        <v>0</v>
      </c>
      <c r="K24" s="28">
        <v>0</v>
      </c>
      <c r="L24" s="25">
        <f t="shared" ref="L24:L28" si="4">ROUND(G24*1.025,0)</f>
        <v>11</v>
      </c>
      <c r="M24" s="25">
        <f t="shared" ref="M24:M28" si="5">ROUND(L24*1.024,0)</f>
        <v>11</v>
      </c>
      <c r="N24" s="25">
        <f t="shared" ref="N24:N28" si="6">ROUND(M24*1.022,0)</f>
        <v>11</v>
      </c>
    </row>
    <row r="25" spans="1:14" ht="30" customHeight="1">
      <c r="A25" s="46" t="s">
        <v>78</v>
      </c>
      <c r="B25" s="47"/>
      <c r="C25" s="19" t="s">
        <v>68</v>
      </c>
      <c r="D25" s="20"/>
      <c r="E25" s="21">
        <f t="shared" si="1"/>
        <v>11</v>
      </c>
      <c r="F25" s="22">
        <f t="shared" si="3"/>
        <v>22</v>
      </c>
      <c r="G25" s="22">
        <v>11</v>
      </c>
      <c r="H25" s="28">
        <v>11</v>
      </c>
      <c r="I25" s="28">
        <v>0</v>
      </c>
      <c r="J25" s="28">
        <v>0</v>
      </c>
      <c r="K25" s="28">
        <v>0</v>
      </c>
      <c r="L25" s="25">
        <f t="shared" si="4"/>
        <v>11</v>
      </c>
      <c r="M25" s="25">
        <f t="shared" si="5"/>
        <v>11</v>
      </c>
      <c r="N25" s="25">
        <f t="shared" si="6"/>
        <v>11</v>
      </c>
    </row>
    <row r="26" spans="1:14" ht="28.9" customHeight="1">
      <c r="A26" s="46" t="s">
        <v>70</v>
      </c>
      <c r="B26" s="47"/>
      <c r="C26" s="19" t="s">
        <v>69</v>
      </c>
      <c r="D26" s="20"/>
      <c r="E26" s="21">
        <f t="shared" si="1"/>
        <v>11</v>
      </c>
      <c r="F26" s="22">
        <f t="shared" si="3"/>
        <v>22</v>
      </c>
      <c r="G26" s="22">
        <v>11</v>
      </c>
      <c r="H26" s="28">
        <v>11</v>
      </c>
      <c r="I26" s="28">
        <v>0</v>
      </c>
      <c r="J26" s="28">
        <v>0</v>
      </c>
      <c r="K26" s="28">
        <v>0</v>
      </c>
      <c r="L26" s="25">
        <f t="shared" si="4"/>
        <v>11</v>
      </c>
      <c r="M26" s="25">
        <f t="shared" si="5"/>
        <v>11</v>
      </c>
      <c r="N26" s="25">
        <f t="shared" si="6"/>
        <v>11</v>
      </c>
    </row>
    <row r="27" spans="1:14" ht="33.6" customHeight="1">
      <c r="A27" s="46" t="s">
        <v>71</v>
      </c>
      <c r="B27" s="47"/>
      <c r="C27" s="19" t="s">
        <v>72</v>
      </c>
      <c r="D27" s="20"/>
      <c r="E27" s="21">
        <f t="shared" si="1"/>
        <v>11</v>
      </c>
      <c r="F27" s="22">
        <f t="shared" si="3"/>
        <v>22</v>
      </c>
      <c r="G27" s="22">
        <v>11</v>
      </c>
      <c r="H27" s="28">
        <v>11</v>
      </c>
      <c r="I27" s="28">
        <v>0</v>
      </c>
      <c r="J27" s="28">
        <v>0</v>
      </c>
      <c r="K27" s="28">
        <v>0</v>
      </c>
      <c r="L27" s="25">
        <f t="shared" si="4"/>
        <v>11</v>
      </c>
      <c r="M27" s="25">
        <f t="shared" si="5"/>
        <v>11</v>
      </c>
      <c r="N27" s="25">
        <f t="shared" si="6"/>
        <v>11</v>
      </c>
    </row>
    <row r="28" spans="1:14">
      <c r="A28" s="46" t="s">
        <v>73</v>
      </c>
      <c r="B28" s="47"/>
      <c r="C28" s="19" t="s">
        <v>74</v>
      </c>
      <c r="D28" s="20"/>
      <c r="E28" s="21">
        <f t="shared" si="1"/>
        <v>0</v>
      </c>
      <c r="F28" s="22">
        <f t="shared" si="3"/>
        <v>0</v>
      </c>
      <c r="G28" s="22">
        <f t="shared" si="3"/>
        <v>0</v>
      </c>
      <c r="H28" s="28"/>
      <c r="I28" s="28">
        <v>0</v>
      </c>
      <c r="J28" s="28">
        <v>0</v>
      </c>
      <c r="K28" s="28">
        <v>0</v>
      </c>
      <c r="L28" s="25">
        <f t="shared" si="4"/>
        <v>0</v>
      </c>
      <c r="M28" s="25">
        <f t="shared" si="5"/>
        <v>0</v>
      </c>
      <c r="N28" s="25">
        <f t="shared" si="6"/>
        <v>0</v>
      </c>
    </row>
    <row r="29" spans="1:14">
      <c r="A29" s="40"/>
      <c r="B29" s="41"/>
      <c r="C29" s="19"/>
      <c r="D29" s="20"/>
      <c r="E29" s="21"/>
      <c r="F29" s="22"/>
      <c r="G29" s="22"/>
      <c r="H29" s="28"/>
      <c r="I29" s="28"/>
      <c r="J29" s="28"/>
      <c r="K29" s="28"/>
      <c r="L29" s="25"/>
      <c r="M29" s="25"/>
      <c r="N29" s="25"/>
    </row>
    <row r="30" spans="1:14">
      <c r="A30" s="40" t="s">
        <v>75</v>
      </c>
      <c r="B30" s="41"/>
      <c r="C30" s="19"/>
      <c r="D30" s="20"/>
      <c r="E30" s="21">
        <f t="shared" si="1"/>
        <v>50</v>
      </c>
      <c r="F30" s="22">
        <f t="shared" si="3"/>
        <v>100</v>
      </c>
      <c r="G30" s="22">
        <v>50</v>
      </c>
      <c r="H30" s="28">
        <v>50</v>
      </c>
      <c r="I30" s="28">
        <v>0</v>
      </c>
      <c r="J30" s="28">
        <v>0</v>
      </c>
      <c r="K30" s="28">
        <v>0</v>
      </c>
      <c r="L30" s="25">
        <v>50</v>
      </c>
      <c r="M30" s="25">
        <v>50</v>
      </c>
      <c r="N30" s="25">
        <v>50</v>
      </c>
    </row>
    <row r="31" spans="1:14">
      <c r="A31" s="40" t="s">
        <v>76</v>
      </c>
      <c r="B31" s="41"/>
      <c r="C31" s="19"/>
      <c r="D31" s="20"/>
      <c r="E31" s="21">
        <f t="shared" si="1"/>
        <v>50</v>
      </c>
      <c r="F31" s="22">
        <f t="shared" si="3"/>
        <v>100</v>
      </c>
      <c r="G31" s="22">
        <v>50</v>
      </c>
      <c r="H31" s="28">
        <v>50</v>
      </c>
      <c r="I31" s="28">
        <v>0</v>
      </c>
      <c r="J31" s="28">
        <v>0</v>
      </c>
      <c r="K31" s="28">
        <v>0</v>
      </c>
      <c r="L31" s="25">
        <v>50</v>
      </c>
      <c r="M31" s="25">
        <v>50</v>
      </c>
      <c r="N31" s="25">
        <v>50</v>
      </c>
    </row>
    <row r="32" spans="1:14">
      <c r="A32" s="40" t="s">
        <v>77</v>
      </c>
      <c r="B32" s="41"/>
      <c r="C32" s="19" t="s">
        <v>41</v>
      </c>
      <c r="D32" s="20"/>
      <c r="E32" s="21">
        <f t="shared" si="1"/>
        <v>50</v>
      </c>
      <c r="F32" s="22">
        <f t="shared" si="3"/>
        <v>100</v>
      </c>
      <c r="G32" s="22">
        <v>50</v>
      </c>
      <c r="H32" s="28">
        <v>50</v>
      </c>
      <c r="I32" s="28">
        <v>0</v>
      </c>
      <c r="J32" s="28">
        <v>0</v>
      </c>
      <c r="K32" s="28">
        <v>0</v>
      </c>
      <c r="L32" s="25">
        <v>50</v>
      </c>
      <c r="M32" s="25">
        <v>50</v>
      </c>
      <c r="N32" s="25">
        <v>50</v>
      </c>
    </row>
    <row r="33" spans="1:14" ht="31.9" customHeight="1">
      <c r="A33" s="40" t="s">
        <v>17</v>
      </c>
      <c r="B33" s="41"/>
      <c r="C33" s="19" t="s">
        <v>42</v>
      </c>
      <c r="D33" s="29">
        <v>0</v>
      </c>
      <c r="E33" s="29">
        <v>0</v>
      </c>
      <c r="F33" s="22">
        <v>100</v>
      </c>
      <c r="G33" s="22">
        <v>50</v>
      </c>
      <c r="H33" s="28">
        <v>50</v>
      </c>
      <c r="I33" s="28">
        <v>0</v>
      </c>
      <c r="J33" s="28">
        <v>0</v>
      </c>
      <c r="K33" s="28">
        <v>0</v>
      </c>
      <c r="L33" s="25">
        <v>50</v>
      </c>
      <c r="M33" s="25">
        <v>50</v>
      </c>
      <c r="N33" s="25">
        <v>50</v>
      </c>
    </row>
    <row r="34" spans="1:14">
      <c r="A34" s="46" t="s">
        <v>18</v>
      </c>
      <c r="B34" s="47"/>
      <c r="C34" s="19" t="s">
        <v>43</v>
      </c>
      <c r="D34" s="20"/>
      <c r="E34" s="21">
        <f t="shared" si="1"/>
        <v>25</v>
      </c>
      <c r="F34" s="22">
        <v>0</v>
      </c>
      <c r="G34" s="22">
        <v>25</v>
      </c>
      <c r="H34" s="28">
        <v>25</v>
      </c>
      <c r="I34" s="28">
        <v>0</v>
      </c>
      <c r="J34" s="28">
        <v>0</v>
      </c>
      <c r="K34" s="28">
        <v>0</v>
      </c>
      <c r="L34" s="25">
        <v>25</v>
      </c>
      <c r="M34" s="25">
        <v>25</v>
      </c>
      <c r="N34" s="25">
        <v>25</v>
      </c>
    </row>
    <row r="35" spans="1:14" s="30" customFormat="1">
      <c r="A35" s="48" t="s">
        <v>19</v>
      </c>
      <c r="B35" s="49"/>
      <c r="C35" s="19" t="s">
        <v>20</v>
      </c>
      <c r="D35" s="39" t="e">
        <f>D36+#REF!+#REF!+#REF!+#REF!+#REF!+#REF!</f>
        <v>#REF!</v>
      </c>
      <c r="E35" s="39" t="e">
        <f>E36+#REF!+#REF!+#REF!+#REF!+#REF!+#REF!</f>
        <v>#REF!</v>
      </c>
      <c r="F35" s="39" t="e">
        <f>F36+#REF!+#REF!+#REF!+#REF!+#REF!+#REF!</f>
        <v>#REF!</v>
      </c>
      <c r="G35" s="39">
        <v>2</v>
      </c>
      <c r="H35" s="39">
        <v>2</v>
      </c>
      <c r="I35" s="28">
        <v>0</v>
      </c>
      <c r="J35" s="28">
        <v>0</v>
      </c>
      <c r="K35" s="28">
        <v>0</v>
      </c>
      <c r="L35" s="39">
        <v>2</v>
      </c>
      <c r="M35" s="39">
        <v>2</v>
      </c>
      <c r="N35" s="35">
        <v>2</v>
      </c>
    </row>
    <row r="36" spans="1:14">
      <c r="A36" s="46" t="s">
        <v>21</v>
      </c>
      <c r="B36" s="47"/>
      <c r="C36" s="19" t="s">
        <v>22</v>
      </c>
      <c r="D36" s="20"/>
      <c r="E36" s="21">
        <f t="shared" si="1"/>
        <v>2</v>
      </c>
      <c r="F36" s="25">
        <v>0</v>
      </c>
      <c r="G36" s="39">
        <v>2</v>
      </c>
      <c r="H36" s="39">
        <v>2</v>
      </c>
      <c r="I36" s="28">
        <v>0</v>
      </c>
      <c r="J36" s="28">
        <v>0</v>
      </c>
      <c r="K36" s="28">
        <v>0</v>
      </c>
      <c r="L36" s="39">
        <v>2</v>
      </c>
      <c r="M36" s="39">
        <v>2</v>
      </c>
      <c r="N36" s="35">
        <v>2</v>
      </c>
    </row>
    <row r="37" spans="1:14">
      <c r="A37" s="40" t="s">
        <v>23</v>
      </c>
      <c r="B37" s="41"/>
      <c r="C37" s="19" t="s">
        <v>24</v>
      </c>
      <c r="D37" s="20">
        <v>47</v>
      </c>
      <c r="E37" s="21">
        <v>39</v>
      </c>
      <c r="F37" s="25">
        <v>48</v>
      </c>
      <c r="G37" s="25">
        <v>5</v>
      </c>
      <c r="H37" s="28">
        <v>5</v>
      </c>
      <c r="I37" s="28">
        <v>0</v>
      </c>
      <c r="J37" s="28">
        <v>0</v>
      </c>
      <c r="K37" s="28">
        <v>0</v>
      </c>
      <c r="L37" s="25">
        <f t="shared" ref="L37:L39" si="7">ROUND(G37*1.025,0)</f>
        <v>5</v>
      </c>
      <c r="M37" s="31">
        <f t="shared" ref="M37:M39" si="8">ROUND(L37*1.024,0)</f>
        <v>5</v>
      </c>
      <c r="N37" s="32">
        <f t="shared" ref="N37:N39" si="9">ROUND(M37*1.022,0)</f>
        <v>5</v>
      </c>
    </row>
    <row r="38" spans="1:14">
      <c r="A38" s="46" t="s">
        <v>25</v>
      </c>
      <c r="B38" s="47"/>
      <c r="C38" s="19" t="s">
        <v>26</v>
      </c>
      <c r="D38" s="20">
        <v>96</v>
      </c>
      <c r="E38" s="21">
        <v>79</v>
      </c>
      <c r="F38" s="25">
        <v>44</v>
      </c>
      <c r="G38" s="25">
        <v>8</v>
      </c>
      <c r="H38" s="28">
        <v>8</v>
      </c>
      <c r="I38" s="28">
        <v>0</v>
      </c>
      <c r="J38" s="28">
        <v>0</v>
      </c>
      <c r="K38" s="28">
        <v>0</v>
      </c>
      <c r="L38" s="25">
        <f t="shared" si="7"/>
        <v>8</v>
      </c>
      <c r="M38" s="31">
        <f t="shared" si="8"/>
        <v>8</v>
      </c>
      <c r="N38" s="32">
        <f t="shared" si="9"/>
        <v>8</v>
      </c>
    </row>
    <row r="39" spans="1:14">
      <c r="A39" s="40" t="s">
        <v>27</v>
      </c>
      <c r="B39" s="41"/>
      <c r="C39" s="19" t="s">
        <v>28</v>
      </c>
      <c r="D39" s="20">
        <v>287</v>
      </c>
      <c r="E39" s="21">
        <v>323</v>
      </c>
      <c r="F39" s="25">
        <v>392</v>
      </c>
      <c r="G39" s="25">
        <v>8</v>
      </c>
      <c r="H39" s="28">
        <v>8</v>
      </c>
      <c r="I39" s="28">
        <v>0</v>
      </c>
      <c r="J39" s="28">
        <v>0</v>
      </c>
      <c r="K39" s="28">
        <v>0</v>
      </c>
      <c r="L39" s="25">
        <f t="shared" si="7"/>
        <v>8</v>
      </c>
      <c r="M39" s="31">
        <f t="shared" si="8"/>
        <v>8</v>
      </c>
      <c r="N39" s="32">
        <f t="shared" si="9"/>
        <v>8</v>
      </c>
    </row>
    <row r="40" spans="1:14">
      <c r="A40" s="42" t="s">
        <v>29</v>
      </c>
      <c r="B40" s="43"/>
      <c r="C40" s="14" t="s">
        <v>44</v>
      </c>
      <c r="D40" s="16">
        <f>D41+D42</f>
        <v>160</v>
      </c>
      <c r="E40" s="33">
        <f t="shared" ref="E40:N40" si="10">E41+E42</f>
        <v>182</v>
      </c>
      <c r="F40" s="34">
        <f>F41+F42</f>
        <v>199</v>
      </c>
      <c r="G40" s="34">
        <f t="shared" si="10"/>
        <v>10</v>
      </c>
      <c r="H40" s="34">
        <f t="shared" si="10"/>
        <v>10</v>
      </c>
      <c r="I40" s="28">
        <v>0</v>
      </c>
      <c r="J40" s="28">
        <v>0</v>
      </c>
      <c r="K40" s="28">
        <v>0</v>
      </c>
      <c r="L40" s="34">
        <f t="shared" si="10"/>
        <v>10</v>
      </c>
      <c r="M40" s="16">
        <f t="shared" si="10"/>
        <v>10</v>
      </c>
      <c r="N40" s="17">
        <f t="shared" si="10"/>
        <v>10</v>
      </c>
    </row>
    <row r="41" spans="1:14">
      <c r="A41" s="46" t="s">
        <v>30</v>
      </c>
      <c r="B41" s="47"/>
      <c r="C41" s="19" t="s">
        <v>31</v>
      </c>
      <c r="D41" s="20">
        <v>3</v>
      </c>
      <c r="E41" s="21">
        <v>2</v>
      </c>
      <c r="F41" s="25">
        <v>2</v>
      </c>
      <c r="G41" s="25">
        <v>0</v>
      </c>
      <c r="H41" s="28">
        <v>0</v>
      </c>
      <c r="I41" s="28">
        <v>0</v>
      </c>
      <c r="J41" s="28">
        <v>0</v>
      </c>
      <c r="K41" s="28">
        <v>0</v>
      </c>
      <c r="L41" s="25">
        <f>ROUND(G41*1.025,0)</f>
        <v>0</v>
      </c>
      <c r="M41" s="31">
        <f>ROUND(L41*1.024,0)</f>
        <v>0</v>
      </c>
      <c r="N41" s="32">
        <f>ROUND(M41*1.022,0)</f>
        <v>0</v>
      </c>
    </row>
    <row r="42" spans="1:14">
      <c r="A42" s="46" t="s">
        <v>32</v>
      </c>
      <c r="B42" s="47"/>
      <c r="C42" s="19" t="s">
        <v>33</v>
      </c>
      <c r="D42" s="20">
        <v>157</v>
      </c>
      <c r="E42" s="21">
        <v>180</v>
      </c>
      <c r="F42" s="25">
        <v>197</v>
      </c>
      <c r="G42" s="25">
        <v>10</v>
      </c>
      <c r="H42" s="28">
        <v>10</v>
      </c>
      <c r="I42" s="28">
        <v>0</v>
      </c>
      <c r="J42" s="28">
        <v>0</v>
      </c>
      <c r="K42" s="28">
        <v>0</v>
      </c>
      <c r="L42" s="25">
        <f>ROUND(G42*1.025,0)</f>
        <v>10</v>
      </c>
      <c r="M42" s="31">
        <f>ROUND(L42*1.024,0)</f>
        <v>10</v>
      </c>
      <c r="N42" s="32">
        <f>ROUND(M42*1.022,0)</f>
        <v>10</v>
      </c>
    </row>
    <row r="43" spans="1:14">
      <c r="A43" s="42" t="s">
        <v>34</v>
      </c>
      <c r="B43" s="43"/>
      <c r="C43" s="14" t="s">
        <v>45</v>
      </c>
      <c r="D43" s="16" t="e">
        <f>D44+D45+#REF!+#REF!</f>
        <v>#REF!</v>
      </c>
      <c r="E43" s="16" t="e">
        <f>E44+E45+#REF!+#REF!</f>
        <v>#REF!</v>
      </c>
      <c r="F43" s="34" t="e">
        <f>F44+F45+#REF!+#REF!</f>
        <v>#REF!</v>
      </c>
      <c r="G43" s="34">
        <f>G44+G45</f>
        <v>11</v>
      </c>
      <c r="H43" s="34">
        <f t="shared" ref="H43:N43" si="11">H44+H45</f>
        <v>11</v>
      </c>
      <c r="I43" s="34">
        <f t="shared" si="11"/>
        <v>0</v>
      </c>
      <c r="J43" s="34">
        <f t="shared" si="11"/>
        <v>0</v>
      </c>
      <c r="K43" s="34">
        <f t="shared" si="11"/>
        <v>0</v>
      </c>
      <c r="L43" s="34">
        <f t="shared" si="11"/>
        <v>11</v>
      </c>
      <c r="M43" s="34">
        <f t="shared" si="11"/>
        <v>11</v>
      </c>
      <c r="N43" s="34">
        <f t="shared" si="11"/>
        <v>11</v>
      </c>
    </row>
    <row r="44" spans="1:14">
      <c r="A44" s="40" t="s">
        <v>35</v>
      </c>
      <c r="B44" s="41"/>
      <c r="C44" s="19" t="s">
        <v>36</v>
      </c>
      <c r="D44" s="20">
        <v>24</v>
      </c>
      <c r="E44" s="21">
        <v>31</v>
      </c>
      <c r="F44" s="25">
        <v>29</v>
      </c>
      <c r="G44" s="25">
        <v>9</v>
      </c>
      <c r="H44" s="28">
        <v>9</v>
      </c>
      <c r="I44" s="28">
        <v>0</v>
      </c>
      <c r="J44" s="28">
        <v>0</v>
      </c>
      <c r="K44" s="28">
        <v>0</v>
      </c>
      <c r="L44" s="25">
        <f>ROUND(G44*1.025,0)</f>
        <v>9</v>
      </c>
      <c r="M44" s="31">
        <f>ROUND(L44*1.024,0)</f>
        <v>9</v>
      </c>
      <c r="N44" s="32">
        <f>ROUND(M44*1.022,0)</f>
        <v>9</v>
      </c>
    </row>
    <row r="45" spans="1:14">
      <c r="A45" s="40" t="s">
        <v>37</v>
      </c>
      <c r="B45" s="41"/>
      <c r="C45" s="19" t="s">
        <v>38</v>
      </c>
      <c r="D45" s="20">
        <v>6</v>
      </c>
      <c r="E45" s="21">
        <v>3</v>
      </c>
      <c r="F45" s="25">
        <v>3</v>
      </c>
      <c r="G45" s="25">
        <v>2</v>
      </c>
      <c r="H45" s="28">
        <v>2</v>
      </c>
      <c r="I45" s="28">
        <v>0</v>
      </c>
      <c r="J45" s="28">
        <v>0</v>
      </c>
      <c r="K45" s="28">
        <v>0</v>
      </c>
      <c r="L45" s="25">
        <f>ROUND(G45*1.025,0)</f>
        <v>2</v>
      </c>
      <c r="M45" s="31">
        <f>ROUND(L45*1.024,0)</f>
        <v>2</v>
      </c>
      <c r="N45" s="32">
        <f>ROUND(M45*1.022,0)</f>
        <v>2</v>
      </c>
    </row>
    <row r="46" spans="1:14">
      <c r="A46" s="44" t="s">
        <v>46</v>
      </c>
      <c r="B46" s="45"/>
      <c r="C46" s="14" t="s">
        <v>47</v>
      </c>
      <c r="D46" s="16" t="e">
        <f>#REF!+D47</f>
        <v>#REF!</v>
      </c>
      <c r="E46" s="16" t="e">
        <f>#REF!+E47</f>
        <v>#REF!</v>
      </c>
      <c r="F46" s="34" t="e">
        <f>#REF!+F47</f>
        <v>#REF!</v>
      </c>
      <c r="G46" s="34">
        <f>G47</f>
        <v>4</v>
      </c>
      <c r="H46" s="34">
        <f t="shared" ref="H46:N46" si="12">H47</f>
        <v>4</v>
      </c>
      <c r="I46" s="34">
        <f t="shared" si="12"/>
        <v>0</v>
      </c>
      <c r="J46" s="34">
        <f t="shared" si="12"/>
        <v>0</v>
      </c>
      <c r="K46" s="34">
        <f t="shared" si="12"/>
        <v>0</v>
      </c>
      <c r="L46" s="34">
        <f t="shared" si="12"/>
        <v>4</v>
      </c>
      <c r="M46" s="34">
        <f t="shared" si="12"/>
        <v>4</v>
      </c>
      <c r="N46" s="34">
        <f t="shared" si="12"/>
        <v>4</v>
      </c>
    </row>
    <row r="47" spans="1:14">
      <c r="A47" s="40" t="s">
        <v>39</v>
      </c>
      <c r="B47" s="41"/>
      <c r="C47" s="19" t="s">
        <v>40</v>
      </c>
      <c r="D47" s="20">
        <v>15</v>
      </c>
      <c r="E47" s="21">
        <v>10</v>
      </c>
      <c r="F47" s="25">
        <v>18</v>
      </c>
      <c r="G47" s="25">
        <v>4</v>
      </c>
      <c r="H47" s="28">
        <v>4</v>
      </c>
      <c r="I47" s="28">
        <v>0</v>
      </c>
      <c r="J47" s="28">
        <v>0</v>
      </c>
      <c r="K47" s="28">
        <v>0</v>
      </c>
      <c r="L47" s="25">
        <f>ROUND(G47*1.025,0)</f>
        <v>4</v>
      </c>
      <c r="M47" s="31">
        <f>ROUND(L47*1.024,0)</f>
        <v>4</v>
      </c>
      <c r="N47" s="32">
        <f>ROUND(M47*1.022,0)</f>
        <v>4</v>
      </c>
    </row>
  </sheetData>
  <mergeCells count="50">
    <mergeCell ref="B4:M4"/>
    <mergeCell ref="B5:M5"/>
    <mergeCell ref="B6:M6"/>
    <mergeCell ref="A8:B11"/>
    <mergeCell ref="C8:C11"/>
    <mergeCell ref="D8:D9"/>
    <mergeCell ref="E8:E9"/>
    <mergeCell ref="F8:F9"/>
    <mergeCell ref="G8:K9"/>
    <mergeCell ref="L8:N8"/>
    <mergeCell ref="A19:B19"/>
    <mergeCell ref="L9:L11"/>
    <mergeCell ref="M9:M11"/>
    <mergeCell ref="N9:N11"/>
    <mergeCell ref="H10:K10"/>
    <mergeCell ref="A12:B12"/>
    <mergeCell ref="A13:B13"/>
    <mergeCell ref="A14:B14"/>
    <mergeCell ref="A15:B15"/>
    <mergeCell ref="A16:B16"/>
    <mergeCell ref="A17:B17"/>
    <mergeCell ref="A18:B18"/>
    <mergeCell ref="A31:B31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7:B37"/>
    <mergeCell ref="A32:B32"/>
    <mergeCell ref="A33:B33"/>
    <mergeCell ref="A34:B34"/>
    <mergeCell ref="A35:B35"/>
    <mergeCell ref="A36:B36"/>
    <mergeCell ref="A38:B38"/>
    <mergeCell ref="A39:B39"/>
    <mergeCell ref="A40:B40"/>
    <mergeCell ref="A41:B41"/>
    <mergeCell ref="A42:B42"/>
    <mergeCell ref="A47:B47"/>
    <mergeCell ref="A43:B43"/>
    <mergeCell ref="A44:B44"/>
    <mergeCell ref="A45:B45"/>
    <mergeCell ref="A46:B46"/>
  </mergeCells>
  <pageMargins left="0.72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2020-03-02T11:44:56Z</dcterms:modified>
</cp:coreProperties>
</file>