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0"/>
  </bookViews>
  <sheets>
    <sheet name="ian 20" sheetId="43" r:id="rId1"/>
    <sheet name="dec19" sheetId="42" r:id="rId2"/>
    <sheet name="nov19" sheetId="41" r:id="rId3"/>
    <sheet name="oct19" sheetId="40" r:id="rId4"/>
    <sheet name="sept 19" sheetId="39" r:id="rId5"/>
    <sheet name="aug 19" sheetId="38" r:id="rId6"/>
    <sheet name="iul 19" sheetId="37" r:id="rId7"/>
    <sheet name="iun 19" sheetId="36" r:id="rId8"/>
    <sheet name="mai 19" sheetId="35" r:id="rId9"/>
    <sheet name="april 19" sheetId="34" r:id="rId10"/>
    <sheet name="mart 19" sheetId="33" r:id="rId11"/>
    <sheet name="febr  19" sheetId="32" r:id="rId12"/>
    <sheet name="ian 19" sheetId="31" r:id="rId13"/>
    <sheet name="dec 18" sheetId="30" r:id="rId14"/>
    <sheet name="nov 18" sheetId="28" r:id="rId15"/>
    <sheet name="oct 18" sheetId="27" r:id="rId16"/>
    <sheet name="sept 18" sheetId="26" r:id="rId17"/>
    <sheet name="aug 18(de " sheetId="25" r:id="rId18"/>
    <sheet name="iulie 18" sheetId="24" r:id="rId19"/>
    <sheet name="iunie 18" sheetId="23" r:id="rId20"/>
    <sheet name="mai 18" sheetId="22" r:id="rId21"/>
    <sheet name="febr 18" sheetId="17" r:id="rId22"/>
    <sheet name="ian 18" sheetId="16" r:id="rId23"/>
    <sheet name="dec 17" sheetId="15" r:id="rId24"/>
    <sheet name="nov 17" sheetId="14" r:id="rId25"/>
    <sheet name="oct 17" sheetId="13" r:id="rId26"/>
    <sheet name="sept 17" sheetId="12" r:id="rId27"/>
    <sheet name="aug 17" sheetId="11" r:id="rId28"/>
    <sheet name="iul 17" sheetId="10" r:id="rId29"/>
    <sheet name="iun 17" sheetId="1" r:id="rId30"/>
    <sheet name="mai 17" sheetId="2" r:id="rId31"/>
    <sheet name="aprilie 17" sheetId="3" r:id="rId32"/>
    <sheet name="martie 17" sheetId="4" r:id="rId33"/>
    <sheet name="febr 17" sheetId="5" r:id="rId34"/>
    <sheet name="ian 17" sheetId="6" r:id="rId35"/>
    <sheet name="dec 16" sheetId="7" r:id="rId36"/>
    <sheet name="nov 16" sheetId="8" r:id="rId37"/>
    <sheet name="oct 16" sheetId="9" r:id="rId38"/>
  </sheets>
  <definedNames>
    <definedName name="_xlnm._FilterDatabase" localSheetId="9" hidden="1">'april 19'!$A$16:$E$60</definedName>
    <definedName name="_xlnm._FilterDatabase" localSheetId="31" hidden="1">'aprilie 17'!$A$17:$I$68</definedName>
    <definedName name="_xlnm._FilterDatabase" localSheetId="27" hidden="1">'aug 17'!$A$14:$K$14</definedName>
    <definedName name="_xlnm._FilterDatabase" localSheetId="17" hidden="1">'aug 18(de '!$A$16:$G$16</definedName>
    <definedName name="_xlnm._FilterDatabase" localSheetId="5" hidden="1">'aug 19'!$A$18:$M$59</definedName>
    <definedName name="_xlnm._FilterDatabase" localSheetId="35" hidden="1">'dec 16'!$A$16:$E$111</definedName>
    <definedName name="_xlnm._FilterDatabase" localSheetId="23" hidden="1">'dec 17'!$A$13:$E$74</definedName>
    <definedName name="_xlnm._FilterDatabase" localSheetId="1" hidden="1">'dec19'!$A$18:$E$134</definedName>
    <definedName name="_xlnm._FilterDatabase" localSheetId="11" hidden="1">'febr  19'!$A$14:$G$66</definedName>
    <definedName name="_xlnm._FilterDatabase" localSheetId="33" hidden="1">'febr 17'!$A$17:$E$17</definedName>
    <definedName name="_xlnm._FilterDatabase" localSheetId="21" hidden="1">'febr 18'!$A$11:$F$51</definedName>
    <definedName name="_xlnm._FilterDatabase" localSheetId="34" hidden="1">'ian 17'!$A$17:$E$34</definedName>
    <definedName name="_xlnm._FilterDatabase" localSheetId="22" hidden="1">'ian 18'!$A$18:$E$18</definedName>
    <definedName name="_xlnm._FilterDatabase" localSheetId="12" hidden="1">'ian 19'!$A$17:$F$29</definedName>
    <definedName name="_xlnm._FilterDatabase" localSheetId="28" hidden="1">'iul 17'!$A$14:$F$46</definedName>
    <definedName name="_xlnm._FilterDatabase" localSheetId="29" hidden="1">'iun 17'!$A$17:$G$60</definedName>
    <definedName name="_xlnm._FilterDatabase" localSheetId="7" hidden="1">'iun 19'!$A$18:$N$47</definedName>
    <definedName name="_xlnm._FilterDatabase" localSheetId="19" hidden="1">'iunie 18'!$A$12:$F$68</definedName>
    <definedName name="_xlnm._FilterDatabase" localSheetId="30" hidden="1">'mai 17'!$A$17:$F$67</definedName>
    <definedName name="_xlnm._FilterDatabase" localSheetId="8" hidden="1">'mai 19'!$A$16:$H$68</definedName>
    <definedName name="_xlnm._FilterDatabase" localSheetId="10" hidden="1">'mart 19'!$A$16:$F$50</definedName>
    <definedName name="_xlnm._FilterDatabase" localSheetId="32" hidden="1">'martie 17'!$A$17:$H$68</definedName>
    <definedName name="_xlnm._FilterDatabase" localSheetId="36" hidden="1">'nov 16'!$A$17:$F$65</definedName>
    <definedName name="_xlnm._FilterDatabase" localSheetId="24" hidden="1">'nov 17'!$A$13:$E$70</definedName>
    <definedName name="_xlnm._FilterDatabase" localSheetId="14" hidden="1">'nov 18'!$A$15:$R$86</definedName>
    <definedName name="_xlnm._FilterDatabase" localSheetId="2" hidden="1">'nov19'!$A$11:$F$59</definedName>
    <definedName name="_xlnm._FilterDatabase" localSheetId="37" hidden="1">'oct 16'!$A$18:$F$82</definedName>
    <definedName name="_xlnm._FilterDatabase" localSheetId="25" hidden="1">'oct 17'!$A$15:$F$63</definedName>
    <definedName name="_xlnm._FilterDatabase" localSheetId="15" hidden="1">'oct 18'!$A$13:$G$60</definedName>
    <definedName name="_xlnm._FilterDatabase" localSheetId="3" hidden="1">'oct19'!$A$14:$Q$67</definedName>
    <definedName name="_xlnm._FilterDatabase" localSheetId="26" hidden="1">'sept 17'!$A$15:$E$83</definedName>
    <definedName name="_xlnm._FilterDatabase" localSheetId="4" hidden="1">'sept 19'!$A$14:$M$63</definedName>
  </definedNames>
  <calcPr calcId="124519"/>
</workbook>
</file>

<file path=xl/calcChain.xml><?xml version="1.0" encoding="utf-8"?>
<calcChain xmlns="http://schemas.openxmlformats.org/spreadsheetml/2006/main">
  <c r="D74" i="42"/>
  <c r="G4" i="40"/>
  <c r="B58" i="39"/>
  <c r="B59" s="1"/>
  <c r="B12"/>
  <c r="G4"/>
  <c r="G6" i="38"/>
  <c r="G6" i="37"/>
  <c r="G6" i="36"/>
  <c r="G4" i="35"/>
  <c r="B12" i="9"/>
  <c r="B10"/>
  <c r="B9"/>
  <c r="B10" i="8"/>
  <c r="B9"/>
  <c r="B10" i="7"/>
  <c r="B9"/>
  <c r="B10" i="6"/>
  <c r="B9"/>
  <c r="B10" i="5"/>
  <c r="B9" l="1"/>
  <c r="B12" i="4"/>
  <c r="B10"/>
  <c r="B9" l="1"/>
  <c r="B12" i="3"/>
  <c r="B10"/>
  <c r="B9"/>
  <c r="B12" i="2"/>
  <c r="B10"/>
  <c r="B9"/>
  <c r="D13" i="1"/>
  <c r="B12"/>
  <c r="B10"/>
  <c r="B9"/>
  <c r="B9" i="10"/>
  <c r="B8"/>
  <c r="B9" i="11"/>
  <c r="B8" l="1"/>
  <c r="B12" i="12"/>
  <c r="B9"/>
  <c r="B8"/>
  <c r="B12" i="13"/>
  <c r="B9"/>
  <c r="B8"/>
  <c r="B9" i="14"/>
  <c r="B8"/>
  <c r="B9" i="15"/>
  <c r="B8"/>
  <c r="B11" i="16"/>
  <c r="B10"/>
  <c r="B9" i="17"/>
  <c r="B10" i="22" l="1"/>
  <c r="B7" i="24"/>
  <c r="B31" i="31"/>
  <c r="B30"/>
  <c r="B12"/>
  <c r="B11" i="32" l="1"/>
  <c r="B8" l="1"/>
  <c r="B9" i="33"/>
  <c r="B10" i="34" l="1"/>
  <c r="B9"/>
</calcChain>
</file>

<file path=xl/sharedStrings.xml><?xml version="1.0" encoding="utf-8"?>
<sst xmlns="http://schemas.openxmlformats.org/spreadsheetml/2006/main" count="6258" uniqueCount="1770">
  <si>
    <t>SITUATIA</t>
  </si>
  <si>
    <t>platilor efectuate in luna iunie 2017</t>
  </si>
  <si>
    <t>Cheltuieli personal</t>
  </si>
  <si>
    <t>Nr. Crt.</t>
  </si>
  <si>
    <t>Suma platita</t>
  </si>
  <si>
    <t>Beneficiar</t>
  </si>
  <si>
    <t>Obiectiv</t>
  </si>
  <si>
    <t>Data platii</t>
  </si>
  <si>
    <t>Bunuri si servicii</t>
  </si>
  <si>
    <t>platilor efectuate in luna mai 2017</t>
  </si>
  <si>
    <t>platilor efectuate in luna aprilie 2017</t>
  </si>
  <si>
    <t>platilor efectuate in luna martie 2017</t>
  </si>
  <si>
    <t>platilor efectuate in luna februarie 2017</t>
  </si>
  <si>
    <t>platilor efectuate in luna decembrie 2016</t>
  </si>
  <si>
    <t>platilor efectuate in luna noiembrie 2016</t>
  </si>
  <si>
    <t>platilor efectuate in luna octombrie 2016</t>
  </si>
  <si>
    <t>CENTRUL TERITORIAL VETERINAR SECTOR 2</t>
  </si>
  <si>
    <t>Personal CTVS2</t>
  </si>
  <si>
    <t>Personal CTVS2, Bugetul de stat, BASS</t>
  </si>
  <si>
    <t>BASS</t>
  </si>
  <si>
    <t>Contributii angajator salarii luna mai 2017</t>
  </si>
  <si>
    <t>Contributii angajator salarii luna aprilie 2017</t>
  </si>
  <si>
    <t>Avans concediu de odihna</t>
  </si>
  <si>
    <t>Contributii angajator salarii luna martie 2017</t>
  </si>
  <si>
    <t>Contributii angajator salarii luna februarie 2017</t>
  </si>
  <si>
    <t>Contributii angajator salarii luna ianuarie 2017</t>
  </si>
  <si>
    <t>Contributii angajator salarii luna decembrie 2016</t>
  </si>
  <si>
    <t>CEC ridicat numerar salarii luna decembrie 2016</t>
  </si>
  <si>
    <t>Contributii angajator salarii luna noiembrie 2016</t>
  </si>
  <si>
    <t>Contributii angajator salarii luna octombrie 2016</t>
  </si>
  <si>
    <t>Contributii angajator salarii luna septembrie 2016</t>
  </si>
  <si>
    <t>25.01.2017</t>
  </si>
  <si>
    <t>10.01.2017</t>
  </si>
  <si>
    <t>10.05.2017</t>
  </si>
  <si>
    <t>CTVS2 Casierie</t>
  </si>
  <si>
    <t>30.06.2017</t>
  </si>
  <si>
    <t>CEC ridicare numerar protectia muncii</t>
  </si>
  <si>
    <t>27.06.2017</t>
  </si>
  <si>
    <t>CEC ridicare numerar deplasari, alte materiale,alte bunuri si servicii</t>
  </si>
  <si>
    <t>26.06.2017</t>
  </si>
  <si>
    <t>22.06.2017</t>
  </si>
  <si>
    <t>14.06.2017</t>
  </si>
  <si>
    <t>13.06.2017</t>
  </si>
  <si>
    <t>CEC ridicare numerar alte bunuri si servicii, medicamente</t>
  </si>
  <si>
    <t>09.06.2017</t>
  </si>
  <si>
    <t>08.06.2017</t>
  </si>
  <si>
    <t>CEC ridicare numerar alte materiale, telecomunicaii</t>
  </si>
  <si>
    <t>31.05.2017</t>
  </si>
  <si>
    <t>CEC ridicare numerar alte bunuri si servicii</t>
  </si>
  <si>
    <t>29.05.2017</t>
  </si>
  <si>
    <t>25.05.2017</t>
  </si>
  <si>
    <t>CEC ridicare numerar medicamente, alte materiale</t>
  </si>
  <si>
    <t>23.05.2017</t>
  </si>
  <si>
    <t>CEC ridicare numerar posta telecomunicatii, alte materiale</t>
  </si>
  <si>
    <t>15.05.2017</t>
  </si>
  <si>
    <t>12.05.2017</t>
  </si>
  <si>
    <t>CEC ridicare numerar alte bunuri si servicii, medicamente, posta telecomunicatii</t>
  </si>
  <si>
    <t>03.05.2017</t>
  </si>
  <si>
    <t>28.04.2017</t>
  </si>
  <si>
    <t>CEC ridicare numerar hrana animale, medicamente</t>
  </si>
  <si>
    <t>25.04.2017</t>
  </si>
  <si>
    <t>20.04.2017</t>
  </si>
  <si>
    <t>CEC ridicare numerar incalzit iluminat</t>
  </si>
  <si>
    <t>18.04.2017</t>
  </si>
  <si>
    <t>CEC ridicare numerar alte bunuri si servicii, incalzit iluminat, alte materiale, poste telecomunicatii</t>
  </si>
  <si>
    <t>11.04.2017</t>
  </si>
  <si>
    <t>CEC ridicare numerar incalzit iluminat, alte materiale</t>
  </si>
  <si>
    <t>10.04.2017</t>
  </si>
  <si>
    <t>06.04.2017</t>
  </si>
  <si>
    <t>CEC ridicare numerar incalzit iluminat, alte bunuri si servicii</t>
  </si>
  <si>
    <t>03.04.2017</t>
  </si>
  <si>
    <t>CEC ridicare numerar alte materiale</t>
  </si>
  <si>
    <t>29.03.2017</t>
  </si>
  <si>
    <t>CEC ridicare numerar incalzit iluminat, posta telecomunicatii</t>
  </si>
  <si>
    <t>28.03.2017</t>
  </si>
  <si>
    <t>CEC ridicare numerar alte materiale, alte bunuri si servicii</t>
  </si>
  <si>
    <t>23.03.2017</t>
  </si>
  <si>
    <t>CEC ridicare numerar alte bunuri si servicii, hrana animale, incalzit iluminat, alte materiale</t>
  </si>
  <si>
    <t>16.03.2017</t>
  </si>
  <si>
    <t>CEC ridicare numerar hrana oameni, furnituri birou, posta telecomunicatii, alte materiale, alte bunuri si servicii, medicamente</t>
  </si>
  <si>
    <t>14.03.2017</t>
  </si>
  <si>
    <t>CEC ridicare numerar incalzit iluminat, posta telecomunicatii, alte bunuri si servicii, furnituri birou</t>
  </si>
  <si>
    <t>10.03.2017</t>
  </si>
  <si>
    <t>CEC ridicare numerar alte bunuri si servicii, incalzit iluminat</t>
  </si>
  <si>
    <t>02.03.2017</t>
  </si>
  <si>
    <t>CEC ridicare numerar hrana animale</t>
  </si>
  <si>
    <t>01.03.2017</t>
  </si>
  <si>
    <t>23.02.2017</t>
  </si>
  <si>
    <t>16.02.2017</t>
  </si>
  <si>
    <t>10.02.2017</t>
  </si>
  <si>
    <t>CEC ridicare numerar alte bunuri si servicii, incalzit iluminat, posta telecomunicatii, alte obiecte de inventar, medicamente, alte materiale</t>
  </si>
  <si>
    <t>CEC ridicare numerar incalzit iluminat, alte bunuri si servicii, hrana animale, posta telecomunicatii, furnituri birou</t>
  </si>
  <si>
    <t>12.01.2017</t>
  </si>
  <si>
    <t>CEC ridicare numerar incalzit iuminat</t>
  </si>
  <si>
    <t>CEC ridicare numerar incalzit iuminat, alte bunuri si servicii, alte materiale</t>
  </si>
  <si>
    <t>22.12.2016</t>
  </si>
  <si>
    <t>27.12.2016</t>
  </si>
  <si>
    <t>28.12.2016</t>
  </si>
  <si>
    <t>19.12.2016</t>
  </si>
  <si>
    <t>CEC ridicare numerar alte bunuri si servicii, incalzit iluminat, posta telecomunicatii, hrana animale</t>
  </si>
  <si>
    <t>13.12.2016</t>
  </si>
  <si>
    <t>CEC ridicare numerar posta telecomunicatii, hrana animale, alte bunuri si servicii</t>
  </si>
  <si>
    <t>09.12.2016</t>
  </si>
  <si>
    <t>16.12.2016</t>
  </si>
  <si>
    <t>21.12.2016</t>
  </si>
  <si>
    <t>CEC ridicare numerar incalzit iluminat, hrana animale</t>
  </si>
  <si>
    <t>06.12.2016</t>
  </si>
  <si>
    <t>05.12.2016</t>
  </si>
  <si>
    <t>CEC ridicare numerar alte materiale, posta telecomunicatii</t>
  </si>
  <si>
    <t>28.11.2016</t>
  </si>
  <si>
    <t>29.11.2016</t>
  </si>
  <si>
    <t>CEC ridicare numerar alte bunuri si sevicii</t>
  </si>
  <si>
    <t>25.11.2016</t>
  </si>
  <si>
    <t>21.11.2016</t>
  </si>
  <si>
    <t>17.11.2016</t>
  </si>
  <si>
    <t xml:space="preserve">CEC ridicare numerar bunuri si servicii </t>
  </si>
  <si>
    <t>CEC ridicare numerar medicamente, posta telecomunicatii, alte bunuri si servicii</t>
  </si>
  <si>
    <t>15.11.2016</t>
  </si>
  <si>
    <t>10.11.2016</t>
  </si>
  <si>
    <t>08.11.2016</t>
  </si>
  <si>
    <t>03.11.2016</t>
  </si>
  <si>
    <t>CEC ridicare numerar alte materiale, posta telecomunicatii, medicamente, alte  bunuri si servicii, alte materiale</t>
  </si>
  <si>
    <t>01.11.2016</t>
  </si>
  <si>
    <t>CEC ridicare numerar alte materiale, alte bunuri si servicii, posta telecomunicatii</t>
  </si>
  <si>
    <t>26.10.2016</t>
  </si>
  <si>
    <t>20.10.2016</t>
  </si>
  <si>
    <t>CEC ridicare numerar posta telecomunicatii, alte bunuri si servicii</t>
  </si>
  <si>
    <t>17.10.2016</t>
  </si>
  <si>
    <t xml:space="preserve">CEC ridicare numerar posta telecomunicatii, alte bunuri </t>
  </si>
  <si>
    <t>13.10.2016</t>
  </si>
  <si>
    <t>12.10.2016</t>
  </si>
  <si>
    <t>CEC ridicare numerar deplasari, hrana animale, alte bunuri si servicii, posta telecomunicatii</t>
  </si>
  <si>
    <t>CEC ridicare numerar diferenta salariu luna septembrie 2016</t>
  </si>
  <si>
    <t>10.10.2016</t>
  </si>
  <si>
    <t>CEC ridicare numerar salarii luna septembrie 2016</t>
  </si>
  <si>
    <t>CEC ridicare numerar medicamente, incalzit iluminat</t>
  </si>
  <si>
    <t>05.10.2016</t>
  </si>
  <si>
    <t>04.10.2016</t>
  </si>
  <si>
    <t>CEC ridicare numerar posta telecomunicatii, incalzit iluminat</t>
  </si>
  <si>
    <t>CEC ridicare numerar posta telecomunicatii</t>
  </si>
  <si>
    <t>Alimentare card salarii, contrib. angajati mai 2017</t>
  </si>
  <si>
    <t>08.06.2017
20.06.2017</t>
  </si>
  <si>
    <t>09.05.2017</t>
  </si>
  <si>
    <t>Alimentare card salarii, contrib. angajati aprilie 2017</t>
  </si>
  <si>
    <t>Alimentare card salarii, contrib. angajati martie 2017</t>
  </si>
  <si>
    <t>07.04.2017</t>
  </si>
  <si>
    <t>Alimentare card salarii, contrib. angajati februarie 2017</t>
  </si>
  <si>
    <t>Alimentare card salarii, contrib. angajati ianuarie 2017</t>
  </si>
  <si>
    <t>09.02.2017</t>
  </si>
  <si>
    <t>09.01.2017
25.01.2017</t>
  </si>
  <si>
    <t>Alimentare card salarii, contrib. angajati decembrie 2016</t>
  </si>
  <si>
    <t>Avans concediu de odihna (plata card)</t>
  </si>
  <si>
    <t>Avans concediu de odihna (plata numerar)</t>
  </si>
  <si>
    <t>Alimentare card salarii, contrib. angajati noiembrie 2016</t>
  </si>
  <si>
    <t>08.12.2016</t>
  </si>
  <si>
    <t>Alimentare card salarii, contrib. angajati octombrie 2016</t>
  </si>
  <si>
    <t>09.11.2016
05.12.2016</t>
  </si>
  <si>
    <t>09.11.2016
05.12.2016
08.12.2016</t>
  </si>
  <si>
    <t>Alimentare card salarii, contrib. angajati septembrie 2016</t>
  </si>
  <si>
    <t>07.10.2016</t>
  </si>
  <si>
    <t>Maravet</t>
  </si>
  <si>
    <t>Hrana animale</t>
  </si>
  <si>
    <t>Apa Nova</t>
  </si>
  <si>
    <t>Eco burn</t>
  </si>
  <si>
    <t>Supercom Tanganu</t>
  </si>
  <si>
    <t>Supercom Sediu</t>
  </si>
  <si>
    <t>Media Security</t>
  </si>
  <si>
    <t>Protan</t>
  </si>
  <si>
    <t>Telekom</t>
  </si>
  <si>
    <t>Vodafone</t>
  </si>
  <si>
    <t>Class Birotica</t>
  </si>
  <si>
    <t>Nordic Petfood</t>
  </si>
  <si>
    <t>Auto Business</t>
  </si>
  <si>
    <t>Lider Pan</t>
  </si>
  <si>
    <t>08.02.2017</t>
  </si>
  <si>
    <t>Posta Romana SA</t>
  </si>
  <si>
    <t>Electrica</t>
  </si>
  <si>
    <t>Supercom Butimanu</t>
  </si>
  <si>
    <t>OMV Petrom</t>
  </si>
  <si>
    <t>Universum Birotica</t>
  </si>
  <si>
    <t>13.02.2017</t>
  </si>
  <si>
    <t>Alver Green</t>
  </si>
  <si>
    <t>Misrami Com</t>
  </si>
  <si>
    <t>Top Activ Office Impex</t>
  </si>
  <si>
    <t>Pluridet Comexim</t>
  </si>
  <si>
    <t>22.02.2017</t>
  </si>
  <si>
    <t>Greenpoint Trade</t>
  </si>
  <si>
    <t xml:space="preserve">Remedium </t>
  </si>
  <si>
    <t>Medicamente pt. animale</t>
  </si>
  <si>
    <t>Gamma Vet Impex</t>
  </si>
  <si>
    <t xml:space="preserve">Hrana pt. animale </t>
  </si>
  <si>
    <t>CM Med - AS</t>
  </si>
  <si>
    <t>IT Galaxy</t>
  </si>
  <si>
    <t>21.02.2017</t>
  </si>
  <si>
    <t>Servicii telefonie</t>
  </si>
  <si>
    <t>20.02.2017</t>
  </si>
  <si>
    <t>Enel</t>
  </si>
  <si>
    <t>Standard Med Plus</t>
  </si>
  <si>
    <t>Intercom Serv</t>
  </si>
  <si>
    <t>DNS Birotica</t>
  </si>
  <si>
    <t>Selado</t>
  </si>
  <si>
    <t>Auto Marcu's</t>
  </si>
  <si>
    <t>Hrana pt. animale</t>
  </si>
  <si>
    <t>Greenpoint</t>
  </si>
  <si>
    <t>Gamma Vet</t>
  </si>
  <si>
    <t>21.03.2017</t>
  </si>
  <si>
    <t>Materiale sanitare pt. animale</t>
  </si>
  <si>
    <t>Auto Business Invest</t>
  </si>
  <si>
    <t>17.03.2017</t>
  </si>
  <si>
    <t>Clinica Bercaru</t>
  </si>
  <si>
    <t>24.03.2017</t>
  </si>
  <si>
    <t>Stancor Distributie</t>
  </si>
  <si>
    <t>Dacris</t>
  </si>
  <si>
    <t>Lider 4IT</t>
  </si>
  <si>
    <t>Chirie adapost Tanganu si Butimanu februarie 2017</t>
  </si>
  <si>
    <t>09.03.2017
23.03.2017</t>
  </si>
  <si>
    <t>Auto Marcu's Group</t>
  </si>
  <si>
    <t>Teniplus Com-Impex</t>
  </si>
  <si>
    <t>CM Med - As</t>
  </si>
  <si>
    <t>Chirie adapost Tanganu si Butimanu martie 2017</t>
  </si>
  <si>
    <t>Direct Distributie Birotica</t>
  </si>
  <si>
    <t>Remedium</t>
  </si>
  <si>
    <t>Jinga Impex</t>
  </si>
  <si>
    <t>19.04.2017</t>
  </si>
  <si>
    <t>Clinica bercaru</t>
  </si>
  <si>
    <t>Bricostore</t>
  </si>
  <si>
    <t>Fast Broker</t>
  </si>
  <si>
    <t>Lari Com</t>
  </si>
  <si>
    <t>Rostacom construct</t>
  </si>
  <si>
    <t>A&amp;B Invest Serv</t>
  </si>
  <si>
    <t>Abad</t>
  </si>
  <si>
    <t>Ultra Fresh</t>
  </si>
  <si>
    <t>Gaspeco</t>
  </si>
  <si>
    <t>24.04.2017</t>
  </si>
  <si>
    <t>18.05.2017</t>
  </si>
  <si>
    <t>Dexter Invest</t>
  </si>
  <si>
    <t xml:space="preserve">Posta Romana </t>
  </si>
  <si>
    <t>Rovinieta auto B 37 CTV</t>
  </si>
  <si>
    <t>Shrak Plast</t>
  </si>
  <si>
    <t>Eco Burn</t>
  </si>
  <si>
    <t>Mazar MGAI</t>
  </si>
  <si>
    <t>Marami</t>
  </si>
  <si>
    <t>Asoc. Univ. Columna</t>
  </si>
  <si>
    <t>C&amp;I Service Auto</t>
  </si>
  <si>
    <t>Selgros</t>
  </si>
  <si>
    <t>24.05.2017</t>
  </si>
  <si>
    <t>Chirie adapost Tanganu si Butimanu aprilie 2017</t>
  </si>
  <si>
    <t>Altex Romania</t>
  </si>
  <si>
    <t>Marola General Activities</t>
  </si>
  <si>
    <t>Bricostore Romania</t>
  </si>
  <si>
    <t>Telekom Romania</t>
  </si>
  <si>
    <t>Dedeman</t>
  </si>
  <si>
    <t>Astoria Mamaia</t>
  </si>
  <si>
    <t>CO &amp; Consumer</t>
  </si>
  <si>
    <t>12.06.2017</t>
  </si>
  <si>
    <t>Vega Medical</t>
  </si>
  <si>
    <t>Biofarm</t>
  </si>
  <si>
    <t xml:space="preserve">Fundatia semper </t>
  </si>
  <si>
    <t>Chirie adapost Tanganu si Butimanu mai 2017</t>
  </si>
  <si>
    <t>Pronet Computers</t>
  </si>
  <si>
    <t>Ultra Fresh Impex</t>
  </si>
  <si>
    <t>Biroul Roman de Metrologie</t>
  </si>
  <si>
    <t>Biofarm Distriburion</t>
  </si>
  <si>
    <t>Chirie adapost Tanganu si Butimanu iunie 2017</t>
  </si>
  <si>
    <t>Soc. Nat. de Informatica</t>
  </si>
  <si>
    <t>Servicii informatice de mentenanta si asiatenta tehnica</t>
  </si>
  <si>
    <t xml:space="preserve">Prestari servicii paza luna aprilie </t>
  </si>
  <si>
    <t>Alte SNCU categoria 3</t>
  </si>
  <si>
    <t>Taxa curs perfectionare</t>
  </si>
  <si>
    <t>Furnituri birou</t>
  </si>
  <si>
    <t>Evident Group</t>
  </si>
  <si>
    <t>Consum energie electrica Sediu si adapost Tanganu</t>
  </si>
  <si>
    <t>Consum apa Sediu perioada 07.03 - 04.04.2017</t>
  </si>
  <si>
    <t>Panou bordurat zincat</t>
  </si>
  <si>
    <t>Sarma neagra de legat, vopsea</t>
  </si>
  <si>
    <t>Materiale de curatenie</t>
  </si>
  <si>
    <t>Pompa submersibila cu tocator</t>
  </si>
  <si>
    <t>Neostomosan 1 litru</t>
  </si>
  <si>
    <t>Fundatia semper Fidelis Domus</t>
  </si>
  <si>
    <t>Selgros  Pantelimon</t>
  </si>
  <si>
    <t>Pubela 240 litri 4 buc.</t>
  </si>
  <si>
    <t>Consum energie electrica adapost Butimanu</t>
  </si>
  <si>
    <t>17.05.2017</t>
  </si>
  <si>
    <t>Maturi si mopuri</t>
  </si>
  <si>
    <t>Etalonari termometre 2 buc.</t>
  </si>
  <si>
    <t>Materiale igienico-sanitare pt. angajatii institutiei</t>
  </si>
  <si>
    <t>Cutit Oster 4 buc.</t>
  </si>
  <si>
    <t>Ridicare deseuri biologice pt. neutralizare</t>
  </si>
  <si>
    <t>Contro-all End</t>
  </si>
  <si>
    <t>Stampila</t>
  </si>
  <si>
    <t>Alimente de protectie pt. angajatii institutiei</t>
  </si>
  <si>
    <t>Consum apa Sediu perioada 05.04 - 05.05.2017</t>
  </si>
  <si>
    <t>Servicii salubritate aprilie adapost Butimanu</t>
  </si>
  <si>
    <t>Servicii salubritate aprilie Sediu</t>
  </si>
  <si>
    <t>Servicii salubritate aprilie adapost Tanganu</t>
  </si>
  <si>
    <t>Servicii salubritate martie adapost Butimanu</t>
  </si>
  <si>
    <t>Servicii salubritate martie adapost Tanganu</t>
  </si>
  <si>
    <t>Servicii salubritate martie adapost Sediu</t>
  </si>
  <si>
    <t>RCA pt. auto B 96 VTC</t>
  </si>
  <si>
    <t>Plasa lata 1ML</t>
  </si>
  <si>
    <t>Marola General Activies</t>
  </si>
  <si>
    <t>Plasa gard impletita 1,5M*50MM*2MM*10ML</t>
  </si>
  <si>
    <t>Aleze pt. cateii bolnavi</t>
  </si>
  <si>
    <t>Prestari servicii auto B 02 CTV</t>
  </si>
  <si>
    <t>Prestari servicii pt. auto b 76 CLS</t>
  </si>
  <si>
    <t>Usa fata stanga auto B 76 CLS</t>
  </si>
  <si>
    <t>Coada lemn, matura strada 13 buc.</t>
  </si>
  <si>
    <t>Servicii medicina muncii ianuarie-februarie 2017</t>
  </si>
  <si>
    <t>Servicii si piese auto pt. B 02 CTV si B 37 CTV</t>
  </si>
  <si>
    <t>Servicii salubritate august 2016 adapost Tanganu</t>
  </si>
  <si>
    <t>Servicii salubritate august 2016 Sediu</t>
  </si>
  <si>
    <t>Alte SNCU categoria 1</t>
  </si>
  <si>
    <t>Servicii salubritate februarie 2017 adapost Tanganu</t>
  </si>
  <si>
    <t>Servicii salubritate februarie  2017 adapost Butimanu</t>
  </si>
  <si>
    <t>Servicii salubritate februarie 2017 Sediu</t>
  </si>
  <si>
    <t>Consum apa Sediu perioada 07.02 - 06.03.2017</t>
  </si>
  <si>
    <t>Servicii auto pt. B 96 VTC</t>
  </si>
  <si>
    <t>Adeziv fix aracet</t>
  </si>
  <si>
    <t>RCA pt. auto B 37 CTV</t>
  </si>
  <si>
    <t>Cartus fax 1 buc.</t>
  </si>
  <si>
    <t>Bec economic  25 buc.</t>
  </si>
  <si>
    <t>Ciment 40 kg 2 saci</t>
  </si>
  <si>
    <t>Vopsea pentru lemn si metal 5 buc.</t>
  </si>
  <si>
    <t>Prestari servicii paza luna martie</t>
  </si>
  <si>
    <t xml:space="preserve">Ecocid 1kg </t>
  </si>
  <si>
    <t>Materiale curatenie</t>
  </si>
  <si>
    <t>CEC ridicare numerar salarii luna mai 2017</t>
  </si>
  <si>
    <t>Parbriz si becuri auto</t>
  </si>
  <si>
    <t>Baterie bucatarie 1 buc, lac Kober 1 cutie</t>
  </si>
  <si>
    <t>Multifunctionala Canon</t>
  </si>
  <si>
    <t xml:space="preserve">Prestari servicii de paza luna mai 2017 </t>
  </si>
  <si>
    <t>CEC ridicare numerar salarii luna aprilie 2017</t>
  </si>
  <si>
    <t xml:space="preserve">Cutii pt. depozitare deseuri biologice 6 buc. </t>
  </si>
  <si>
    <t>Detergent vase cu dezinfectant 5 litri 5 buc.</t>
  </si>
  <si>
    <t xml:space="preserve">Servicii cazare curs perfectionare </t>
  </si>
  <si>
    <t>Termometru analog pentru frigider si congelator 2 buc.</t>
  </si>
  <si>
    <t>Voucher carburant 30 buc</t>
  </si>
  <si>
    <t>Cartus imprimanta 2 buc.</t>
  </si>
  <si>
    <t>Achizitie GPL Butan combustibil butelie 20 buc.</t>
  </si>
  <si>
    <t>Servicii operare RECS; interventii chirurgicale catei bolnavi</t>
  </si>
  <si>
    <t>CEC ridicare numerar salarii luna martie 2017</t>
  </si>
  <si>
    <t>CEC ridicare numerar salarii luna februarie 2017</t>
  </si>
  <si>
    <t>Marcoshop Prodaction</t>
  </si>
  <si>
    <t>Scaun vizitator</t>
  </si>
  <si>
    <t xml:space="preserve">Fisa medicala si aviz psihologic pt. permis arma </t>
  </si>
  <si>
    <t>Autobusiness Invest</t>
  </si>
  <si>
    <t>Piese auto</t>
  </si>
  <si>
    <t>Furnituri de birou</t>
  </si>
  <si>
    <t>Servicii salubritate ianuarie  2017 adapost Butimanu</t>
  </si>
  <si>
    <t>Servicii salubritate  ianuarie 2017 adapost Tanganu</t>
  </si>
  <si>
    <t>Servicii salubritate ianuarie 2017 Sediu</t>
  </si>
  <si>
    <t xml:space="preserve">Tehcom </t>
  </si>
  <si>
    <t>Tabla aluminiu striata</t>
  </si>
  <si>
    <t>Cartus imprimanta 2 buc</t>
  </si>
  <si>
    <t>A&amp;B Invest Service</t>
  </si>
  <si>
    <t>Galeata plastic 300 buc.</t>
  </si>
  <si>
    <t>Var 20 saci 20kg</t>
  </si>
  <si>
    <t>Castron inox 200 buc.</t>
  </si>
  <si>
    <t>Lopata tabla 4 buc.</t>
  </si>
  <si>
    <t>Alte SNU categoria 1</t>
  </si>
  <si>
    <t>Consum apa Sediu perioada 07.01 - 06.02.2017</t>
  </si>
  <si>
    <t>Prestari servicii paza luna februarie</t>
  </si>
  <si>
    <t>Constatre auto B 96 VTC</t>
  </si>
  <si>
    <t>30.03.2017</t>
  </si>
  <si>
    <t>Constatre auto B 02 CTV</t>
  </si>
  <si>
    <t>Service auto B 37 CTV</t>
  </si>
  <si>
    <t>Monitor LED Acer</t>
  </si>
  <si>
    <t>Rovinieta pt. auto B 502 CTV</t>
  </si>
  <si>
    <t>Saci menaj 50 role</t>
  </si>
  <si>
    <t>Saci menaj 25 role</t>
  </si>
  <si>
    <t>Racord lavoar 1 buc. si racord WC 1 buc.</t>
  </si>
  <si>
    <t>Matura industriala 15 buc. Coada lemn 20 buc.</t>
  </si>
  <si>
    <t>Servicii de medicina a muncii</t>
  </si>
  <si>
    <t>Chirie adapost Tanganu si Butimanu ianuarie 2017</t>
  </si>
  <si>
    <t>Servicii salubritate decembrie 2016 adapost Butimanu</t>
  </si>
  <si>
    <t>Servicii salubritate decembrie 2016 adapost Tanganu</t>
  </si>
  <si>
    <t>Servicii salubritate decembrie 2016 Sediu</t>
  </si>
  <si>
    <t>Consum apa Sediu perioada 06.12.2016-06.01.2017</t>
  </si>
  <si>
    <t>Rovinieta auto B 02 CTV</t>
  </si>
  <si>
    <t>platilor efectuate in luna ianuarie 2017</t>
  </si>
  <si>
    <t>Lanturi auto 1 set</t>
  </si>
  <si>
    <t>Prestari servicii paza luna decembrie 2016</t>
  </si>
  <si>
    <t>Servicii salubritate noiembrie 2016 adapost Tanganu</t>
  </si>
  <si>
    <t>Servicii salubritate noiembrie 2016 Sediu</t>
  </si>
  <si>
    <t>Consum apa Sediu perioada 03.11-05.12.2016</t>
  </si>
  <si>
    <t>Neutralizare deseuri biologice</t>
  </si>
  <si>
    <t>Prestari servicii paza luna ianuarie</t>
  </si>
  <si>
    <t>Prestari servicii paza luna noiembrie 2016</t>
  </si>
  <si>
    <t>Ingeco</t>
  </si>
  <si>
    <t>07.12.2016</t>
  </si>
  <si>
    <t>Butan Gaz</t>
  </si>
  <si>
    <t>MLS Distributie</t>
  </si>
  <si>
    <t>Scop Medical</t>
  </si>
  <si>
    <t>CM Med-as</t>
  </si>
  <si>
    <t>Omniasig</t>
  </si>
  <si>
    <t>12.12.2016</t>
  </si>
  <si>
    <t>Casa Chic Termopan</t>
  </si>
  <si>
    <t>Mida Soft</t>
  </si>
  <si>
    <t>14.12.2016</t>
  </si>
  <si>
    <t>Auto Prest 73</t>
  </si>
  <si>
    <t>Auto Marcus Grup</t>
  </si>
  <si>
    <t>Atex</t>
  </si>
  <si>
    <t>Autocontrol</t>
  </si>
  <si>
    <t>Aust Insurance</t>
  </si>
  <si>
    <t>29.12.2016</t>
  </si>
  <si>
    <t>Olymel Flamingo Food</t>
  </si>
  <si>
    <t>Servicii de medicina muncii</t>
  </si>
  <si>
    <t>Aleze absorbante 60*90 buc.</t>
  </si>
  <si>
    <t>Lubrifiant multifunctional</t>
  </si>
  <si>
    <t>Cartus 4 buc.</t>
  </si>
  <si>
    <t>Servicii salubritate septembrie 2016 Sediu</t>
  </si>
  <si>
    <t>Servicii salubritate octombrie 2016 adapost Butimanu</t>
  </si>
  <si>
    <t>Protan tip BGR</t>
  </si>
  <si>
    <t>Co&amp;Consumer 2002</t>
  </si>
  <si>
    <t>Aleze absorbante 5 pac.*10 buc.</t>
  </si>
  <si>
    <t>Dulap Maxi 80 gri 80*44*183 H CM 2 BUC.</t>
  </si>
  <si>
    <t>Sarma moale zincata 7 kg</t>
  </si>
  <si>
    <t>Materiale sanitare pt. animalele bolnave</t>
  </si>
  <si>
    <t>Medicamente pt. animalele bolnave</t>
  </si>
  <si>
    <t>Ecocid 1 KG</t>
  </si>
  <si>
    <t>Servicii salubritate octombie 2016 Sediu</t>
  </si>
  <si>
    <t>Servicii salubritate octombrie 2016 adapost Tanganu</t>
  </si>
  <si>
    <t>Radman Corporation</t>
  </si>
  <si>
    <t>Anvelope 10 buc.</t>
  </si>
  <si>
    <t>Tabla cutata zincata 30 buc.</t>
  </si>
  <si>
    <t>Consum apa Sediu perioada 05.10-02.11.2016</t>
  </si>
  <si>
    <t>Huse scaun Dacia Logan 2 seturi</t>
  </si>
  <si>
    <t>RCA auto B 502 CTV</t>
  </si>
  <si>
    <t>Constatare auto B 96 VTC</t>
  </si>
  <si>
    <t>RCA auto B 76 CLS</t>
  </si>
  <si>
    <t>MSA Protect Constructii</t>
  </si>
  <si>
    <t>Reparatii acoperisuri adapost Tanganu</t>
  </si>
  <si>
    <t>Reparatii acoperisuri adapost Tanganu - garantie de buna executie</t>
  </si>
  <si>
    <t>Racord baterie 1 buc. Racord lavoar 1 buc.</t>
  </si>
  <si>
    <t xml:space="preserve">Set huse scaun Dacia 1 buc.  Si set covorase 1 buc </t>
  </si>
  <si>
    <t>Lacat 3 buc.</t>
  </si>
  <si>
    <t>Broasca, cilindri si set maner usa 2 buc.</t>
  </si>
  <si>
    <t>Bec economic 20 buc.</t>
  </si>
  <si>
    <t>Legitimatii 30 buc.</t>
  </si>
  <si>
    <t>Oala cu capac 1 buc.</t>
  </si>
  <si>
    <t>Cadavre categoria 1</t>
  </si>
  <si>
    <t>Tastaura PC 1 buc.</t>
  </si>
  <si>
    <t>Constatare auto B 76 CLS</t>
  </si>
  <si>
    <t>Unitate centrala PC</t>
  </si>
  <si>
    <t>Chirie adapost Tanganu si Butimanu decembrie 2016</t>
  </si>
  <si>
    <t>Asigurare CASCO     B 502 CTV</t>
  </si>
  <si>
    <t>Aust Insurance Broker</t>
  </si>
  <si>
    <t>Revizie auto B 76 CLS, B 37 CTV</t>
  </si>
  <si>
    <t>Servicii salubritate septembrie 2016 adapost Tanganu</t>
  </si>
  <si>
    <t>Servicii salubritate noiembrie 2016 adapost Butimanu</t>
  </si>
  <si>
    <t>Pompa combustibil</t>
  </si>
  <si>
    <t>Servicii medicina muncii noiembrie 2016</t>
  </si>
  <si>
    <t>Stetoscop 1 buc.</t>
  </si>
  <si>
    <t>CEC ridicare numerar salarii luna ianuarie 2017</t>
  </si>
  <si>
    <t>CEC ridicare numerar salarii luna noiembrie 2016</t>
  </si>
  <si>
    <t>Consum apa Sediu perioada 06.09-04.10.2016</t>
  </si>
  <si>
    <t>Electrica Furnizare</t>
  </si>
  <si>
    <t>Alte SNCU Categoria 1</t>
  </si>
  <si>
    <t>16.11.2016</t>
  </si>
  <si>
    <t>Constatare B 96 VTC</t>
  </si>
  <si>
    <t>03.11.2017</t>
  </si>
  <si>
    <t>22.11.2016</t>
  </si>
  <si>
    <t>23.11.2016</t>
  </si>
  <si>
    <t>Baza Tehnica Alfa</t>
  </si>
  <si>
    <t>Top Sisitem 98</t>
  </si>
  <si>
    <t>Chirie adapost Tanganu si Butimanu octombrie, noiembrie 2016</t>
  </si>
  <si>
    <t xml:space="preserve">Gamma Vet </t>
  </si>
  <si>
    <t>24.11.2016</t>
  </si>
  <si>
    <t xml:space="preserve">Nordic Petfood </t>
  </si>
  <si>
    <t>Arabesque</t>
  </si>
  <si>
    <t xml:space="preserve">Bricostore </t>
  </si>
  <si>
    <t>Auto Marcus</t>
  </si>
  <si>
    <t>Renault Commercial Romani</t>
  </si>
  <si>
    <t>Vaccinuri pentru tratarea animalelor bolnave</t>
  </si>
  <si>
    <t>Medicamente pt. tratarea animalelor bolnave</t>
  </si>
  <si>
    <t>Achizitionar auoturism</t>
  </si>
  <si>
    <t>Coada lemn 20 buc.</t>
  </si>
  <si>
    <t>Matura ind. 14 b., Matura Mylady 6b., Mop 23b., linoleum 4mp</t>
  </si>
  <si>
    <t>Materiale pt. curatenie</t>
  </si>
  <si>
    <t>Perie sarma 13 buc.</t>
  </si>
  <si>
    <t>Tabla cutata zincata 8 buc.</t>
  </si>
  <si>
    <t>Cuie 5 kg</t>
  </si>
  <si>
    <t>Constatare B 02 CTV</t>
  </si>
  <si>
    <t>Diverse materiale(maner, broasca, becuri, balamale…)</t>
  </si>
  <si>
    <t>Sevicii telefonie</t>
  </si>
  <si>
    <t>Prestari servicii paza octombrie 2016 Butimanu</t>
  </si>
  <si>
    <t>Prestari servicii paza septembrie 2016 Tanganu</t>
  </si>
  <si>
    <t>Radix</t>
  </si>
  <si>
    <t xml:space="preserve">Argentina </t>
  </si>
  <si>
    <t>Transilvania Estival</t>
  </si>
  <si>
    <t>Gimar Stingserv</t>
  </si>
  <si>
    <t>Segros</t>
  </si>
  <si>
    <t>ButanGas Rom.</t>
  </si>
  <si>
    <t>14.10.2016</t>
  </si>
  <si>
    <t>21.10.2016</t>
  </si>
  <si>
    <t>Star office Impex</t>
  </si>
  <si>
    <t>27.10.2016</t>
  </si>
  <si>
    <t>Centrul de Calcul</t>
  </si>
  <si>
    <t>Medfarm Trading</t>
  </si>
  <si>
    <t>28.10.2016</t>
  </si>
  <si>
    <t>31.10.2016</t>
  </si>
  <si>
    <t>Despagubiri civile</t>
  </si>
  <si>
    <t>Prestari servicii paza luna septembrie 2016</t>
  </si>
  <si>
    <t>Alte SNCU Categoria 3; Diferenta cf. contract</t>
  </si>
  <si>
    <t>Cauciucuri Debica 4 buc.</t>
  </si>
  <si>
    <t>Certificat digital calificat</t>
  </si>
  <si>
    <t>Suport perfuzie 1 buc.</t>
  </si>
  <si>
    <t xml:space="preserve">Becuri auto, lichid de frana iarna </t>
  </si>
  <si>
    <t>Seringa Vario 3ml 2 set*5buc., Ace seringa 1 buc.</t>
  </si>
  <si>
    <t>Materiale sanitare</t>
  </si>
  <si>
    <t>Neostomosan 2Fl.</t>
  </si>
  <si>
    <t>Constatare si Rulment roata spate B 76 CCLS, Lucrari aoto pt. B 02 CTV</t>
  </si>
  <si>
    <t>Propan tip BGR</t>
  </si>
  <si>
    <t>Servicii salubritate iulie 2016 adapost Tanganu</t>
  </si>
  <si>
    <t>Servicii salubritate iulie si august 2016 adapost Butimanu</t>
  </si>
  <si>
    <t>Electrica Butimanu</t>
  </si>
  <si>
    <t>Saci menaj 35 buc., Lavete 15 buc.</t>
  </si>
  <si>
    <t>Matura industriala 12 buc.</t>
  </si>
  <si>
    <t>Coada lemn 12 buc.</t>
  </si>
  <si>
    <t xml:space="preserve">Materiale curatenie </t>
  </si>
  <si>
    <t>Dosar executare silita nr. 38/2012 Mitroi Constantin</t>
  </si>
  <si>
    <t>B.E.J.A. Nanu Valentin Cristian</t>
  </si>
  <si>
    <t>Chirie adapost Tanganu si Butimanu septembrie 2016</t>
  </si>
  <si>
    <t>Servicii cazare cursuri perfectionare (3 cursuri)</t>
  </si>
  <si>
    <t>Servicii cazare cursuri perfectionare (1 curs)</t>
  </si>
  <si>
    <t>Prestari servicii paza august 2016 Tanganu</t>
  </si>
  <si>
    <t>Mentenanta stingatoare 10 buc. Si piese schimb</t>
  </si>
  <si>
    <t>Prestari servicii paza august 2016 Butimanu</t>
  </si>
  <si>
    <t xml:space="preserve">Cherestea nerindeluita 3000*80*80mm (32 buc.)
Cherestea nerindeluita 3000*120*22 mm (20 buc.)
</t>
  </si>
  <si>
    <t>Baterie lavoar 1 Buc.</t>
  </si>
  <si>
    <t>Piese schimb auto</t>
  </si>
  <si>
    <t>Audit intern ISO 9001</t>
  </si>
  <si>
    <t>Cadavre categoria 1 + dif. Prestatie cf. contractului</t>
  </si>
  <si>
    <t>Remediat cablaj auto B 96 VTC</t>
  </si>
  <si>
    <t>CEC ridicare numerar salarii luna octombrie 2016</t>
  </si>
  <si>
    <t>Birou DAN 1 buc., Scaun FELICIA 2 buc.</t>
  </si>
  <si>
    <t>Prestari servicii paza luna octombrie 2016 Tanganu</t>
  </si>
  <si>
    <t>platilor efectuate in luna iulie 2017</t>
  </si>
  <si>
    <t>20.07.2017</t>
  </si>
  <si>
    <t>17.07.2017</t>
  </si>
  <si>
    <t>13.07.2017</t>
  </si>
  <si>
    <t>10.07.2017</t>
  </si>
  <si>
    <t>05.07.2017</t>
  </si>
  <si>
    <t>CEC ridicare numerar medicamente, alte bunuri siservicii</t>
  </si>
  <si>
    <t>Marola General</t>
  </si>
  <si>
    <t>07.07.2017</t>
  </si>
  <si>
    <t>Melinda Instal</t>
  </si>
  <si>
    <t>Abad Vet</t>
  </si>
  <si>
    <t>Bel Servicii</t>
  </si>
  <si>
    <t>AGVPS</t>
  </si>
  <si>
    <t xml:space="preserve">Vodafone </t>
  </si>
  <si>
    <t>18.07.2017</t>
  </si>
  <si>
    <t>Neostomosan 3 litri</t>
  </si>
  <si>
    <t>Vas hidrofor 100 L vertical</t>
  </si>
  <si>
    <t>Dexter Impex</t>
  </si>
  <si>
    <t>Inlocuire parbriz auto B 37 CTV</t>
  </si>
  <si>
    <t>Becuri economice 20W 25 buc.</t>
  </si>
  <si>
    <t>Biofarm Distribution</t>
  </si>
  <si>
    <t>Teniplus Com Impex</t>
  </si>
  <si>
    <t>Ecocid 1 Kg</t>
  </si>
  <si>
    <t>Servicii salubritate mai 2017 adapost Butimanu</t>
  </si>
  <si>
    <t>Servicii salubritate mai 2017 Sediu</t>
  </si>
  <si>
    <t>Servicii salubritate mai 2017 adapost Tanganu</t>
  </si>
  <si>
    <t xml:space="preserve">Delerom Birotica </t>
  </si>
  <si>
    <t>Ciment 2saci, placaj OSB 10 buc., Cherestea 4M 10 buc.</t>
  </si>
  <si>
    <t xml:space="preserve">Prelungitor, incarcator baterie, furtun 4m, </t>
  </si>
  <si>
    <t>Plasa gard sudata 1,5*20m, panou bordurat ZN 1500*2000*3,5 (3 buc)</t>
  </si>
  <si>
    <t>Enel Energie Muntenia</t>
  </si>
  <si>
    <t>Consum apa Sediu perioada 06.05.2017-06.06.2017</t>
  </si>
  <si>
    <t>Pompa carburant, colectie garnituri, electropompa, spray vopsea</t>
  </si>
  <si>
    <t>Inlocuit sonda apa B 96 VTC</t>
  </si>
  <si>
    <t>Alimentare card salarii, contrib. angajati iunie 2017</t>
  </si>
  <si>
    <t>Contributii angajator salarii luna iunie 2017</t>
  </si>
  <si>
    <t>CEC ridicare numerar salarii luna iunie 2017</t>
  </si>
  <si>
    <t>Director,</t>
  </si>
  <si>
    <t>Cecilia Nicolicescu</t>
  </si>
  <si>
    <t xml:space="preserve">                                   Verificat,</t>
  </si>
  <si>
    <t xml:space="preserve">                                       Savu Mihaela</t>
  </si>
  <si>
    <t xml:space="preserve">                                    Intocmit,</t>
  </si>
  <si>
    <t xml:space="preserve">                                             Gheorghe Doina</t>
  </si>
  <si>
    <t>platilor efectuate in luna august 2017</t>
  </si>
  <si>
    <t>24.08.2017</t>
  </si>
  <si>
    <t>23.08.2017</t>
  </si>
  <si>
    <t>18.08.2017</t>
  </si>
  <si>
    <t>10.08.2017</t>
  </si>
  <si>
    <t>CEC ridicare numerar salarii de baza, deplasari interne, posta telecomunicatii</t>
  </si>
  <si>
    <t>03.08.2017</t>
  </si>
  <si>
    <t>01.08.2017</t>
  </si>
  <si>
    <t>CEC ridicare numerar alte bunuri si servicii, alte materiale, posta telecomunicatii</t>
  </si>
  <si>
    <t>04.08.2017</t>
  </si>
  <si>
    <t>Delerom Birotica</t>
  </si>
  <si>
    <t>Conti</t>
  </si>
  <si>
    <t>Masina tuns iarba</t>
  </si>
  <si>
    <t xml:space="preserve">Verasys International </t>
  </si>
  <si>
    <t>Laptop (3 buc), Microsoft Windows (3 buc)</t>
  </si>
  <si>
    <t>Romania Hypermarche</t>
  </si>
  <si>
    <t>Gaspeco L&amp;D</t>
  </si>
  <si>
    <t xml:space="preserve">OMV Petrom </t>
  </si>
  <si>
    <t>Auto Busuness Invest</t>
  </si>
  <si>
    <t>Supercom targovista</t>
  </si>
  <si>
    <t>Furtun (50m), silicon (3 buc), derulator 4 prize (1 buc), baita mica (2 buc), baita mare (3 buc), rezerva mop (12 buc), matura curte (15 buc), matura Clio (7 buc), coada lemn (22 buc)</t>
  </si>
  <si>
    <t>31.08.2017</t>
  </si>
  <si>
    <t>Corp clapeta, carcasa cheie</t>
  </si>
  <si>
    <t>Auto Marcu's Grup</t>
  </si>
  <si>
    <t>TMT Media International</t>
  </si>
  <si>
    <t>Publicare anunt la mica publicitate</t>
  </si>
  <si>
    <t xml:space="preserve">Enel Energie Muntenia </t>
  </si>
  <si>
    <t>30.08.2017</t>
  </si>
  <si>
    <t>Lucrari auto B76CLS</t>
  </si>
  <si>
    <t>Vodafone Romania</t>
  </si>
  <si>
    <t>Scandura(30buc), OSB(10buc), Diluant(1buc), cuie(1 cutie)</t>
  </si>
  <si>
    <t>Stick 16GB (1buc)</t>
  </si>
  <si>
    <t>Achizitie GPL Butan combustibil butelie 20 buc</t>
  </si>
  <si>
    <t>Pompa carburant(1 buc), colectie garnituri(1buc)</t>
  </si>
  <si>
    <t>Ulei motor 4litri(1buc), filtru ulei(1buc), filtru aer(1buc), solutie parbriz(10buc), brat stergator + lamele (2buc)</t>
  </si>
  <si>
    <t>Fundatia Semper Fidelis Domus</t>
  </si>
  <si>
    <t>Chirie teren adapost Tanganu si Butimanu luna iulie 2017</t>
  </si>
  <si>
    <t>08.08.2017</t>
  </si>
  <si>
    <t xml:space="preserve">Pluridet Comexim </t>
  </si>
  <si>
    <t>Dacris Com 94</t>
  </si>
  <si>
    <t>Var hidratat 440k g</t>
  </si>
  <si>
    <t>Cauciucuri Debica 4 buc</t>
  </si>
  <si>
    <t xml:space="preserve">Class Birotica </t>
  </si>
  <si>
    <t xml:space="preserve">Media Security </t>
  </si>
  <si>
    <t xml:space="preserve">Prestari servicii de paza luna iunie 2017 </t>
  </si>
  <si>
    <t>Alimentare card salarii, contrib. angajati iulie 2017</t>
  </si>
  <si>
    <t>Contributii angajator salarii luna iulie 2017</t>
  </si>
  <si>
    <t>CEC ridicare numerar salarii luna iulie 2017</t>
  </si>
  <si>
    <t>09.08.2017</t>
  </si>
  <si>
    <t>09.08.2017
24.08.2017</t>
  </si>
  <si>
    <t>platilor efectuate in luna septembrie 2017</t>
  </si>
  <si>
    <t>08.09.2017</t>
  </si>
  <si>
    <t>CEC ridicare numerar salarii luna august 2017</t>
  </si>
  <si>
    <t>CEC ridicare numerar posta telecomunicatii, deplasari interne, alte bunuri si servicii</t>
  </si>
  <si>
    <t>CEC ridicare numerar medicamente</t>
  </si>
  <si>
    <t>29.09.2017</t>
  </si>
  <si>
    <t>26.09.2017</t>
  </si>
  <si>
    <t>22.09.2017</t>
  </si>
  <si>
    <t>20.09.2017</t>
  </si>
  <si>
    <t>19.09.2017</t>
  </si>
  <si>
    <t>CEC ridicare numerar deplasari interne, alte materiale</t>
  </si>
  <si>
    <t>Ulei(1buc), filtru ulei(1buc), filtru motorina(1buc), filtru polen(1buc), antigel(5 buc), apa distilata(5buc), vas expansiune(1buc), colier metal(2buc)</t>
  </si>
  <si>
    <t>Diblu rapid(4pung), vinclu de imbinare(30buc), sarma neagra(5,5 kg), plasa gard zincata(1,5*10m), baterie bucatarie (1buc)</t>
  </si>
  <si>
    <t>Centrul Medical Alexis</t>
  </si>
  <si>
    <t>Servicii medicina muncii cf contract</t>
  </si>
  <si>
    <t>Supercom</t>
  </si>
  <si>
    <t>Selgros Cash Carry</t>
  </si>
  <si>
    <t>Oala email 40cm/40,5L (2buc)</t>
  </si>
  <si>
    <t>Apa minerala (perioada canicula - 24buc)</t>
  </si>
  <si>
    <t xml:space="preserve">Supercom </t>
  </si>
  <si>
    <t>Dezinsectie sediu si adapost Tanganu</t>
  </si>
  <si>
    <t>Materiale sanitare pt ingrijirea animalelor bolnave</t>
  </si>
  <si>
    <t>Medicamente pt ingrijirea animalelor bolnave</t>
  </si>
  <si>
    <t>Siegrfied Grup</t>
  </si>
  <si>
    <t>Pensula 50(2 buc), diluant 0,9L (2 buc), vopsea grund 5Kg/cut (2 buc)</t>
  </si>
  <si>
    <t xml:space="preserve">Prestari servicii de paza luna august 2017 </t>
  </si>
  <si>
    <t xml:space="preserve">Vodafone Romania </t>
  </si>
  <si>
    <t>Coada din lemn (18 buc)</t>
  </si>
  <si>
    <t>Chirie teren adapost Tanganu si Butimanu luna august 2017</t>
  </si>
  <si>
    <t>Pluridet comexim</t>
  </si>
  <si>
    <t>Materiale pt curatenie</t>
  </si>
  <si>
    <t xml:space="preserve">Telekom Romania </t>
  </si>
  <si>
    <t>Lucrari si piese auto pt B96VTC</t>
  </si>
  <si>
    <t>OMV Petrom Marketing</t>
  </si>
  <si>
    <t>Soc Nat de Informatica</t>
  </si>
  <si>
    <t>Rodal Farm</t>
  </si>
  <si>
    <t>Cortec Solutions</t>
  </si>
  <si>
    <t>Clor lichid 35 kg (5 buc)</t>
  </si>
  <si>
    <t xml:space="preserve">Rosim turism </t>
  </si>
  <si>
    <t>Servicii cazare participant curs pregatire profesionala</t>
  </si>
  <si>
    <t>Asociatia Univ Columna</t>
  </si>
  <si>
    <t>Taxa curs pregatire profesionala</t>
  </si>
  <si>
    <t>Fundatia Centrul Formare APSAP</t>
  </si>
  <si>
    <t xml:space="preserve">Romturism Optim </t>
  </si>
  <si>
    <t>Apa Nova Bucuresti</t>
  </si>
  <si>
    <t>Consum apa Sediu perioada 06.07.2017-04.08.2017</t>
  </si>
  <si>
    <t xml:space="preserve">DNS Birotica </t>
  </si>
  <si>
    <t xml:space="preserve">Mop bumbac 200g </t>
  </si>
  <si>
    <t>07.09.2017</t>
  </si>
  <si>
    <t>Servicii salubritate Butimanu</t>
  </si>
  <si>
    <t>Servicii salubritate adapost Tanganu</t>
  </si>
  <si>
    <t>Servicii salubritate adapost Sediu</t>
  </si>
  <si>
    <t>13.09.2017</t>
  </si>
  <si>
    <t>Roti roaba</t>
  </si>
  <si>
    <t>12.09.2017</t>
  </si>
  <si>
    <t>Matura curte (14b), vopsea rosie (1b)</t>
  </si>
  <si>
    <t>Furtun gradina (1b), lopata coada lemn (2b)</t>
  </si>
  <si>
    <t>Oala email 40cm/40,5L (2buc), oala cu capac 28cm/14 L</t>
  </si>
  <si>
    <t>Apa minerala (perioada canicula - 192 buc)</t>
  </si>
  <si>
    <t>Becuri 23W/865 E (3 becuri*7 seturi)</t>
  </si>
  <si>
    <t xml:space="preserve">Prestari servicii de paza luna iulie 2017 </t>
  </si>
  <si>
    <t>Nordic Petfood Distribution</t>
  </si>
  <si>
    <t xml:space="preserve">Maravet </t>
  </si>
  <si>
    <t>Grundwal</t>
  </si>
  <si>
    <t xml:space="preserve">Bidinea var (6 buc) </t>
  </si>
  <si>
    <t>Servicii operare RECS</t>
  </si>
  <si>
    <t>Cartus HP (1b)</t>
  </si>
  <si>
    <t>Crista Solutions</t>
  </si>
  <si>
    <t>Bella Romania Impex</t>
  </si>
  <si>
    <t>Aleze 90*60 (5b) pt. ingrijirea animalelor bolnave</t>
  </si>
  <si>
    <t>Alimentare card salarii, contrib. angajati august  2017</t>
  </si>
  <si>
    <t>Contributii angajator salarii luna august 2017</t>
  </si>
  <si>
    <t>C/Val montare vas hidrofor si furnizare+montare filtre apa la camera de pompe situata la adapostul de animale din Tanganu</t>
  </si>
  <si>
    <t>Consum apa Sediu perioada iunie 2017</t>
  </si>
  <si>
    <t>Neostomosan 1L (3b)antiparazitant extern pt. animale</t>
  </si>
  <si>
    <t>28.09.2017</t>
  </si>
  <si>
    <t>Viva Holliday</t>
  </si>
  <si>
    <t>Clinica Veterinara Bercaru</t>
  </si>
  <si>
    <t>platilor efectuate in luna octombrie 2017</t>
  </si>
  <si>
    <t>31.10.2017</t>
  </si>
  <si>
    <t>CEC ridicare numerar alte bunuri si servicii, hrana animale</t>
  </si>
  <si>
    <t>25.10.2017</t>
  </si>
  <si>
    <t>20.10.2017</t>
  </si>
  <si>
    <t>18.10.2017</t>
  </si>
  <si>
    <t>17.10.2017</t>
  </si>
  <si>
    <t>13.10.2017</t>
  </si>
  <si>
    <t>CEC ridicare numerar deplasari interne</t>
  </si>
  <si>
    <t>10.10.2017</t>
  </si>
  <si>
    <t>09.10.2017</t>
  </si>
  <si>
    <t>05.10.2017</t>
  </si>
  <si>
    <t>03.10.2017</t>
  </si>
  <si>
    <t>Boluri plastic (300 buc)</t>
  </si>
  <si>
    <t>Dedeman SRL</t>
  </si>
  <si>
    <t>Broasca cheie (1 buc)</t>
  </si>
  <si>
    <t>23.10.2017</t>
  </si>
  <si>
    <t>Minicanal12,5*12 (10 buc), prelungitor (1 buc), trafalet (3 buc), bronz lac (3 buc), pensula (2 buc)</t>
  </si>
  <si>
    <t>Evident Group SRL</t>
  </si>
  <si>
    <t>Intercom Serv Serv SRL</t>
  </si>
  <si>
    <t>Austing com SRL</t>
  </si>
  <si>
    <t>Stingator cu pulbere tip P1 (1 buc)</t>
  </si>
  <si>
    <t>Chirie teren adapost Tanganu si Butimanu luna septembrie 2017</t>
  </si>
  <si>
    <t>Class Birotica SRL</t>
  </si>
  <si>
    <t>Cartus imprimanta (1 buc) si cartus xerox (1 buc)</t>
  </si>
  <si>
    <t>Star sting SRL</t>
  </si>
  <si>
    <t>Verificare stingator P1 (4 buc) si stingator P6 (6 buc)</t>
  </si>
  <si>
    <t>Srac Cert SRL</t>
  </si>
  <si>
    <t>Cetificare management calitate sept. 2017 - aug. 2018</t>
  </si>
  <si>
    <t>Radix Consult SRL</t>
  </si>
  <si>
    <t>Audit intern ISO 9001 cf. Contract nr. 334/06.07.2017</t>
  </si>
  <si>
    <t>Interventie chirurgicala catel bolnav</t>
  </si>
  <si>
    <t>A&amp;B Invest Service SRL</t>
  </si>
  <si>
    <t>Galeata plastic 5 litri (300 buc), vopsea 0,75 litri (5 buc)</t>
  </si>
  <si>
    <t>Maravet SA</t>
  </si>
  <si>
    <t>Greenpoint Trade SRL</t>
  </si>
  <si>
    <t>Nordic Petfood Distribution SRL</t>
  </si>
  <si>
    <t>Capitol SA</t>
  </si>
  <si>
    <t>Clinica Veterinara Bercaru SRL</t>
  </si>
  <si>
    <t>Vaccinuri pt ingrijirea animalelor din adaposturi</t>
  </si>
  <si>
    <t xml:space="preserve">Asociatia Univ. Columna </t>
  </si>
  <si>
    <t>Biofarm Distribution SRL</t>
  </si>
  <si>
    <t>Butangas Romania SRL</t>
  </si>
  <si>
    <t>Propan tip BGR (1500 litri) pt. incalzire pe timp de iarna</t>
  </si>
  <si>
    <t>12.10.2017</t>
  </si>
  <si>
    <t>Praktiker Romania SA</t>
  </si>
  <si>
    <t>Aplice (17 buc)</t>
  </si>
  <si>
    <t>Selgros Cash &amp; Carry SRL</t>
  </si>
  <si>
    <t>Romania Hypermarche SA</t>
  </si>
  <si>
    <t>Auchan Romania SA</t>
  </si>
  <si>
    <t>Folie polietilena (8 buc), vopsea lavabila 25 L (2 buc), vopsea albastra 4 L (1 buc), matura curte (14 buc), coada matura (5 buc), balama sudabila (3 buc)</t>
  </si>
  <si>
    <t>Telecom Romania SA</t>
  </si>
  <si>
    <t>Bricostore Romania SA</t>
  </si>
  <si>
    <t>Cuie pt constructii (2 cutii), robinet apa fluture (7 buc)</t>
  </si>
  <si>
    <t>Gaspeco L&amp;D SA</t>
  </si>
  <si>
    <t>Remedium SRL</t>
  </si>
  <si>
    <t>Consum apa Sediu 2017</t>
  </si>
  <si>
    <t>Electrica Furnizare SA</t>
  </si>
  <si>
    <t>CN Posta Romana SA</t>
  </si>
  <si>
    <t>Rovinieta pt. autoturism B-502-CLS</t>
  </si>
  <si>
    <t>Conti Soft SRL</t>
  </si>
  <si>
    <t>Lampa raze ultraviolete (1 buc), set garnituri (1buc)</t>
  </si>
  <si>
    <t>CEC ridicare numerar salarii luna septembrie 2017</t>
  </si>
  <si>
    <t>Alimentare card salarii, contrib. angajati sept.  2017</t>
  </si>
  <si>
    <t>Contributii angajator salarii luna sept. 2017</t>
  </si>
  <si>
    <t>platilor efectuate in luna noiembrie 2017</t>
  </si>
  <si>
    <t>29.11.2017</t>
  </si>
  <si>
    <t>CEC ridicare numerar bunuri si servicii</t>
  </si>
  <si>
    <t>24.11.2017</t>
  </si>
  <si>
    <t>23.11.2017</t>
  </si>
  <si>
    <t>21.11.2017</t>
  </si>
  <si>
    <t>15.11.2017</t>
  </si>
  <si>
    <t>10.11.2017</t>
  </si>
  <si>
    <t>07.11.2017</t>
  </si>
  <si>
    <t>CEC ridicare numerar hrana animale, alte bunuri su servicii</t>
  </si>
  <si>
    <t>02.11.2017</t>
  </si>
  <si>
    <t>Paul Consulting SSM-SU</t>
  </si>
  <si>
    <t>Intocmire Plan interventie in caz de incendiu si obtinerea avizarii acestuia - avans 50% cf. ctr. Nr. 3034/06.11.2017</t>
  </si>
  <si>
    <t>Regulator gaz (4b) - ceas butelii</t>
  </si>
  <si>
    <t>Consumabile auto</t>
  </si>
  <si>
    <t>16.11.2017</t>
  </si>
  <si>
    <t>Lucrari auto B96VTC</t>
  </si>
  <si>
    <t xml:space="preserve">Protan </t>
  </si>
  <si>
    <t>Alte SNCU Categoria 3</t>
  </si>
  <si>
    <t>Lopata metalica zapada (13b)</t>
  </si>
  <si>
    <t xml:space="preserve">Prestari servicii de paza luna octombrie 2017 </t>
  </si>
  <si>
    <t xml:space="preserve">Auchan Romania </t>
  </si>
  <si>
    <t xml:space="preserve">Dedeman </t>
  </si>
  <si>
    <t xml:space="preserve">Birou </t>
  </si>
  <si>
    <t>Office Class Birotica Papetarie</t>
  </si>
  <si>
    <t>Fiset metalic</t>
  </si>
  <si>
    <t>Alimente de protectie pt. angajatii institutiei (lapte)</t>
  </si>
  <si>
    <t>06.11.2017</t>
  </si>
  <si>
    <t>Chirie teren adapost Tanganu si Butimanu luna octombrie 2017</t>
  </si>
  <si>
    <t xml:space="preserve">Abad Vet </t>
  </si>
  <si>
    <t>Ecocid -  dezinfectant universal</t>
  </si>
  <si>
    <t>Mop BBC 200 gr (10b)</t>
  </si>
  <si>
    <t xml:space="preserve">Prestari servicii de paza luna septembrie 2017 </t>
  </si>
  <si>
    <t>Bioferm Distribution</t>
  </si>
  <si>
    <t>Materiale igienico-sanitare pt. angajatii institutiei (sapun)</t>
  </si>
  <si>
    <t xml:space="preserve">Rotarexim </t>
  </si>
  <si>
    <t>Drapel Romania - exterior</t>
  </si>
  <si>
    <t>Best Tires Shop</t>
  </si>
  <si>
    <t>Set cauciucuri (4B)</t>
  </si>
  <si>
    <t>Ariani Impex General</t>
  </si>
  <si>
    <t>Dante International</t>
  </si>
  <si>
    <t>Scaun birou ergonomic</t>
  </si>
  <si>
    <t>Timar Trading Impex</t>
  </si>
  <si>
    <t>Marcoshop Production</t>
  </si>
  <si>
    <t>MVV Logan Auto</t>
  </si>
  <si>
    <t>Set huse acaun auto (1b)</t>
  </si>
  <si>
    <t xml:space="preserve">Vertical Trend </t>
  </si>
  <si>
    <t xml:space="preserve">Echipament protectie </t>
  </si>
  <si>
    <t>Clinica Veterinara Dr. Bercaru</t>
  </si>
  <si>
    <t>Interventie chirurgicala animal bolnav</t>
  </si>
  <si>
    <t>Marketing Strategic</t>
  </si>
  <si>
    <t>Matura (19b)</t>
  </si>
  <si>
    <t>Lucrari si piese auto pt B37CTV</t>
  </si>
  <si>
    <t>Fast Broker de Asigurari</t>
  </si>
  <si>
    <t>Prima de asigurari RCA pt. Dacia Loga (12 luni)</t>
  </si>
  <si>
    <t xml:space="preserve">Auto Business invest </t>
  </si>
  <si>
    <t>Mop BBC (10b)</t>
  </si>
  <si>
    <t>09.11.2017</t>
  </si>
  <si>
    <t>Alimentare card salarii, contrib. angajati oct.  2017</t>
  </si>
  <si>
    <t>Contributii angajator salarii luna oct. 2017</t>
  </si>
  <si>
    <t>CEC ridicare numerar salarii luna octombrie 2017</t>
  </si>
  <si>
    <t>platilor efectuate in luna decembrie 2017</t>
  </si>
  <si>
    <t>19.12.2017</t>
  </si>
  <si>
    <t>12.12.2017</t>
  </si>
  <si>
    <t>08.12.2017</t>
  </si>
  <si>
    <t xml:space="preserve">Central Service Instal </t>
  </si>
  <si>
    <t>Autorizare ISCIR 0043</t>
  </si>
  <si>
    <t>Blue Vets For Pets</t>
  </si>
  <si>
    <t>07.12.2017</t>
  </si>
  <si>
    <t>Tratament perfuzabil si interventii chirurgicale efectuate unui caine bolnav</t>
  </si>
  <si>
    <t>Interventie chirurgicala efectuata unui caine bolnav</t>
  </si>
  <si>
    <t>Butangas Romania</t>
  </si>
  <si>
    <t>Propan tip BGR I (1.000 litri)</t>
  </si>
  <si>
    <t>13.12.2017</t>
  </si>
  <si>
    <t>Matuta industriala (15 b), matura Milady (5 b)</t>
  </si>
  <si>
    <t>Lucrari si piese auto pt B 502 CLS, B 02 CTV</t>
  </si>
  <si>
    <t>Acumulator auto (1 b) si consumabile</t>
  </si>
  <si>
    <t>Consum energie electrica Sediu, adapost Tanganu</t>
  </si>
  <si>
    <t>Cherestea (45 b), cuie (1 cutie)</t>
  </si>
  <si>
    <t>Lada frigorifica Gorenje (1 b)</t>
  </si>
  <si>
    <t>Radiator ulei 7 elementi (2 b)</t>
  </si>
  <si>
    <t xml:space="preserve">Selgros Cash Carry </t>
  </si>
  <si>
    <t>Chirie teren adapost Tanganu si Butimanu luna noiembrie 2017</t>
  </si>
  <si>
    <t>15.12.2017</t>
  </si>
  <si>
    <t xml:space="preserve">Greenpoint Trade </t>
  </si>
  <si>
    <t xml:space="preserve">Gamma Vet Impex </t>
  </si>
  <si>
    <t>A.G.V.P.S.</t>
  </si>
  <si>
    <t xml:space="preserve">Harrison trading Partner </t>
  </si>
  <si>
    <t>Curs SEAP</t>
  </si>
  <si>
    <t>14.12.2017</t>
  </si>
  <si>
    <t>Fiset metalic (5 b)</t>
  </si>
  <si>
    <t>Materiale igienico-sanitare pt. angajatii institutiei (alcool sanitar (23 b)</t>
  </si>
  <si>
    <t>Smat Craft &amp; Building</t>
  </si>
  <si>
    <t>Materiale igienico-sanitare pt. angajatii institutiei (sapun solid (23 b)</t>
  </si>
  <si>
    <t xml:space="preserve">Misrami com </t>
  </si>
  <si>
    <t>Mop bumbac (10 b)</t>
  </si>
  <si>
    <t>Biro Media Trading</t>
  </si>
  <si>
    <t>Toner imprimanta si xerox (2 b)</t>
  </si>
  <si>
    <t xml:space="preserve">AD Auto Total </t>
  </si>
  <si>
    <t>Set covorase cauciuc (1 b)</t>
  </si>
  <si>
    <t xml:space="preserve">Tora Distribution System </t>
  </si>
  <si>
    <t>Becuri economice (30 B)</t>
  </si>
  <si>
    <t>Galeata 15L (5 b)</t>
  </si>
  <si>
    <t xml:space="preserve">Selado </t>
  </si>
  <si>
    <t>Nedma Con</t>
  </si>
  <si>
    <t>Tabla zincata (36 b), panou zincat (15 b)</t>
  </si>
  <si>
    <t>Chirie teren adapost Tanganu si Butimanu luna decembrie 2017</t>
  </si>
  <si>
    <t>21.12.20177</t>
  </si>
  <si>
    <t>21.12.2017</t>
  </si>
  <si>
    <t xml:space="preserve">Supercom Targoviste </t>
  </si>
  <si>
    <t>Salubritate Butimanu: aug. ,sept ,oct. ,nov 2017</t>
  </si>
  <si>
    <t>Salubritate Tanganu: iun. ,aug. ,sept. ,oct. ,nov. 2017</t>
  </si>
  <si>
    <t>Salubritate sediu: iun. ,aug. ,sept. ,oct. ,nov. 2017</t>
  </si>
  <si>
    <t>Fast Brokers Broker de Asigurare</t>
  </si>
  <si>
    <t xml:space="preserve">RCA 12 luni pt. auto: B 02 CTV si B 502 CTV </t>
  </si>
  <si>
    <t>Servicii paza noiembrie 2017</t>
  </si>
  <si>
    <t>Servicii de intretinere si functionare instalatii la Sediu, adapost Tanganu si Butimanu</t>
  </si>
  <si>
    <t xml:space="preserve">Star Sting </t>
  </si>
  <si>
    <t>Stingator P6 (3 b)</t>
  </si>
  <si>
    <t>Materiale igienico-sanitare pt. angajatii institutiei (alcool sanitar (22 b)</t>
  </si>
  <si>
    <t xml:space="preserve">Rodax Management </t>
  </si>
  <si>
    <t>Servicii proiectare si prezentare pagina Web cf ctr. 3076/13.11.2017</t>
  </si>
  <si>
    <t>Inregistrare RECS identificari si vaccinari</t>
  </si>
  <si>
    <t>Contabil Sef,</t>
  </si>
  <si>
    <t>Savu Mihaela</t>
  </si>
  <si>
    <t>Intocmit,</t>
  </si>
  <si>
    <t>Gheorghe Doina</t>
  </si>
  <si>
    <t>platilor efectuate in luna ianuarie 2018</t>
  </si>
  <si>
    <t>17.01.2018</t>
  </si>
  <si>
    <t>Servicii paza dcembrie 2018</t>
  </si>
  <si>
    <t>16.01.2018</t>
  </si>
  <si>
    <t>Salubritate Butimanu nov 2017</t>
  </si>
  <si>
    <t>Dezinsectie, dezinfectie, deratizare Sediu si adapost Tanganu</t>
  </si>
  <si>
    <t xml:space="preserve">Consum apa Sediu </t>
  </si>
  <si>
    <t>Bobina inductie (1b), fise bujii (1set), antigel (1b)</t>
  </si>
  <si>
    <t>29.01.2018</t>
  </si>
  <si>
    <t>CEC ridicare numerar salarii luna decembrie 2017</t>
  </si>
  <si>
    <t>10.01.2018</t>
  </si>
  <si>
    <t>Contributii angajator salarii luna decembrie 2017</t>
  </si>
  <si>
    <t>09.01.2018
22.01.2018</t>
  </si>
  <si>
    <t>22.01.2018</t>
  </si>
  <si>
    <t>Alimentare card salarii, contrib. angajati dec. 2017</t>
  </si>
  <si>
    <t>platilor efectuate in luna februarie 2018</t>
  </si>
  <si>
    <t>07.02.2018</t>
  </si>
  <si>
    <t>Salubritate Tanganu dec. 2017</t>
  </si>
  <si>
    <t>Salubritate sediu dec 2017</t>
  </si>
  <si>
    <t>Compania Nat Posta Romana</t>
  </si>
  <si>
    <t>Cv 3 roviniete 12 luni (B02CTV, B96VTC, B502CTV)</t>
  </si>
  <si>
    <t>Chirie teren adapost Tanganu si Butimanu luna ianuarie 2018</t>
  </si>
  <si>
    <t>09.02.2018</t>
  </si>
  <si>
    <t>Coda lemn matura 15 b</t>
  </si>
  <si>
    <t>Cadavre categoria 3</t>
  </si>
  <si>
    <t>Cv vaccinuri pentru animalele din adaposturi</t>
  </si>
  <si>
    <t xml:space="preserve">Cromatic Eval </t>
  </si>
  <si>
    <t xml:space="preserve">Reevaluare impozitare la 31.12.2018 sediu, adapost Tanganu si Butimanu </t>
  </si>
  <si>
    <t xml:space="preserve">Eco Burn </t>
  </si>
  <si>
    <t xml:space="preserve">Ridicare deseuri biologice pt. neutralizare cf. </t>
  </si>
  <si>
    <t>Materiale igienico-sanitare pt. angajatii institutiei (sapun solid 22 b, alcool sanitar 22 b)</t>
  </si>
  <si>
    <t>Alimente de protectie pt. angajatii institutiei (lapte praf 22 b)</t>
  </si>
  <si>
    <t>08.02.2018</t>
  </si>
  <si>
    <t xml:space="preserve">Ariani Impex </t>
  </si>
  <si>
    <t>Cartus imprimanta (1 b)</t>
  </si>
  <si>
    <t>Lucrari auto (remediat conducta de carburant auto B37CTV)</t>
  </si>
  <si>
    <t>08.02.218</t>
  </si>
  <si>
    <t>Achizitie GPL Butan combustibil butelie (10 b)</t>
  </si>
  <si>
    <t>26.02.2018</t>
  </si>
  <si>
    <t>20.02.2018</t>
  </si>
  <si>
    <t xml:space="preserve">Paul Consulting SSM </t>
  </si>
  <si>
    <t>Intocmire plan de interventie in caz de incendii; obtinerea avizului PSI</t>
  </si>
  <si>
    <t>15.02.2018</t>
  </si>
  <si>
    <t>Lucrari auto (B37CTV)</t>
  </si>
  <si>
    <t>14.02.2018</t>
  </si>
  <si>
    <t>BS</t>
  </si>
  <si>
    <t xml:space="preserve">Contributii angajator </t>
  </si>
  <si>
    <t xml:space="preserve">CEC ridicare numerar salarii </t>
  </si>
  <si>
    <t xml:space="preserve">Alimentare card salarii, contributii angajati </t>
  </si>
  <si>
    <t>Personal CTVS2, BS, BASS</t>
  </si>
  <si>
    <t>BS, BASS</t>
  </si>
  <si>
    <t>09.02/15.02.2018</t>
  </si>
  <si>
    <t>06.03.2018</t>
  </si>
  <si>
    <t>Auchan romania</t>
  </si>
  <si>
    <t xml:space="preserve">Servicii telefonie </t>
  </si>
  <si>
    <t>Salubritate Butimanu: dec 2017</t>
  </si>
  <si>
    <t xml:space="preserve">Blue Vet For Pets </t>
  </si>
  <si>
    <t>Analize biochimie catel bolnav</t>
  </si>
  <si>
    <t>14,05,2018</t>
  </si>
  <si>
    <t>10,05,2018</t>
  </si>
  <si>
    <t>08,05,2018</t>
  </si>
  <si>
    <t>Fast Brokers - Broker de Asigurare - reasigurare</t>
  </si>
  <si>
    <t>Prima de asigurare RCA pentru autoturism B37VTV</t>
  </si>
  <si>
    <t>Servicii informatice de mentenanta si asiatenta tehnica luna aprilie 2018</t>
  </si>
  <si>
    <t>Chirie teren adapost Tanganu si Butimanu luna aprilie 2018</t>
  </si>
  <si>
    <t xml:space="preserve">MSA Protect Constructii </t>
  </si>
  <si>
    <t>CV Situatie de plata cf Contract - servicii de intretinere a instalatiilor functionale exitente la adaposturile din Tanganu si Butimanu</t>
  </si>
  <si>
    <t>Procontext International</t>
  </si>
  <si>
    <t>Alimente de protectie pt. angajatii institutiei (lapte praf 23 b)</t>
  </si>
  <si>
    <t>Viomed Consum</t>
  </si>
  <si>
    <t>Materiale igienico-sanitare pt. angajatii institutiei (sapun solid 23 b, alcool sanitar 22 b)</t>
  </si>
  <si>
    <t>03,05,2018</t>
  </si>
  <si>
    <t>09,05,2018</t>
  </si>
  <si>
    <t>Var hidratant (15 saci/ 20Kg)</t>
  </si>
  <si>
    <t>platilor efectuate in luna mai 2018</t>
  </si>
  <si>
    <t>15,05,2018</t>
  </si>
  <si>
    <t xml:space="preserve">Gaspeco L&amp;D </t>
  </si>
  <si>
    <t>17,05,2018</t>
  </si>
  <si>
    <t>CEC ridicare numerar posta, telecomunicatii</t>
  </si>
  <si>
    <t>24,05,2018</t>
  </si>
  <si>
    <t>Lichid spalare parbriz vara bid. 5L</t>
  </si>
  <si>
    <t>Servicii de medicina muncii conform contract</t>
  </si>
  <si>
    <t>Cutite Oster (10 b), foarfeca cosmetica (50 b)</t>
  </si>
  <si>
    <t>Cartus imprimanta (1b)</t>
  </si>
  <si>
    <t>Hipoclorit de sodiu (dezinfectant) 1 bid. 35L</t>
  </si>
  <si>
    <t>24,05,2015</t>
  </si>
  <si>
    <t>Materiale igienico-sanitare pt. angajatii institutiei (sapun 46 b)</t>
  </si>
  <si>
    <t xml:space="preserve">Maur </t>
  </si>
  <si>
    <t>Placi tego 18MM (2b)</t>
  </si>
  <si>
    <t>Servicii paza aprilie 2018</t>
  </si>
  <si>
    <t>Salubritate Tanganu (ianuarie - aprilie 2018)</t>
  </si>
  <si>
    <t>Salubritate Sediu (ianuarie - aprilie 2018)</t>
  </si>
  <si>
    <t>Servicii dezinsectie, dezinfectie si deratizare</t>
  </si>
  <si>
    <t>22,05,2018</t>
  </si>
  <si>
    <t>Consum apa Sediu perioada: 07,02,2018 - 04,04,2018</t>
  </si>
  <si>
    <t>Servicii telefonie si internet perioada: 01,04,20180-030,04,2018</t>
  </si>
  <si>
    <t>CN Posta Romana</t>
  </si>
  <si>
    <t>Rovinieta 12 luni pentru auto B37CTV incepand cu data de 25,05,2018</t>
  </si>
  <si>
    <t xml:space="preserve">Auto Business Invest </t>
  </si>
  <si>
    <t>Piese auto pentru: B37CTV;  B96VTC;  B02CTV</t>
  </si>
  <si>
    <t>Diverse materiale pentru curatenie si intertinere</t>
  </si>
  <si>
    <t>Diverse materiale pentru intertinere</t>
  </si>
  <si>
    <t>Total salarii</t>
  </si>
  <si>
    <t>platilor efectuate in luna iunie 2018</t>
  </si>
  <si>
    <t>05,06,2018</t>
  </si>
  <si>
    <t>08,06,2018</t>
  </si>
  <si>
    <t>07,06,2018</t>
  </si>
  <si>
    <t xml:space="preserve">CEC ridicare numerar materiale si prestari de servicii cu caracter functional </t>
  </si>
  <si>
    <t>CEC ridicare numerar materiale si prestari de servicii cu caracter functional si alte bunuri si servicii pt. Intretinere si functionare</t>
  </si>
  <si>
    <t>12,06,2018</t>
  </si>
  <si>
    <t>Auto Marcü's Grup</t>
  </si>
  <si>
    <t>Lucrari auto si revizie pt. autoturismele institutiei</t>
  </si>
  <si>
    <t>Agora Plast</t>
  </si>
  <si>
    <t>Boluri (300 b) pentru hranirea cateilor</t>
  </si>
  <si>
    <t>11,06,2018</t>
  </si>
  <si>
    <t>Arrow International</t>
  </si>
  <si>
    <t>Pt. Tranchilizat cateii: CapsuleCO2(5b), seringa(10b), ac(10b)</t>
  </si>
  <si>
    <t>Servicii informatice de mentenanta si asiatenta tehnica luna mai 2018</t>
  </si>
  <si>
    <t>Prima de asigurare RCA pentru autoturism B96VTC</t>
  </si>
  <si>
    <t>Galeata PVC 5L (300b)</t>
  </si>
  <si>
    <t>Email satin 0,7 (vopsea) 3b</t>
  </si>
  <si>
    <t>Lidle Com</t>
  </si>
  <si>
    <t>Pichet de incendiu (3b)</t>
  </si>
  <si>
    <t>Rompel Impex</t>
  </si>
  <si>
    <t>Materiale igienico-sanitare pt. angajatii institutiei (alcool sanitar 45b)</t>
  </si>
  <si>
    <t>Materiale igienico-sanitare pt. angajatii institutiei (sapun solid 22b)</t>
  </si>
  <si>
    <t>Chirie teren adapost Tanganu si Butimanu luna mai 2018</t>
  </si>
  <si>
    <t>Sodexo Pass Romania</t>
  </si>
  <si>
    <t>Vouchere de vacanta Turist Pass (864b*50lei)</t>
  </si>
  <si>
    <t xml:space="preserve">Servicii tiparire si livrare a voucherelor de vacanta </t>
  </si>
  <si>
    <t>13,06,2018</t>
  </si>
  <si>
    <t>19,06,2018</t>
  </si>
  <si>
    <t>CEC ridicare numer hrana pt animale; alte bunuri si servicii</t>
  </si>
  <si>
    <t>25,06,2018</t>
  </si>
  <si>
    <t>Salubritate Butimanu aprilie 2018</t>
  </si>
  <si>
    <t>22,06,2018</t>
  </si>
  <si>
    <t>Cartus Canon imprimanta</t>
  </si>
  <si>
    <t>Clinica Veterinara dr. Bercaru</t>
  </si>
  <si>
    <t xml:space="preserve">Media security </t>
  </si>
  <si>
    <t>Servicii paza mai 2018</t>
  </si>
  <si>
    <t>Auchan Romania</t>
  </si>
  <si>
    <t>Hipoclorit de sodium (dezinfectant)</t>
  </si>
  <si>
    <t>Anvelope Debica (4b)</t>
  </si>
  <si>
    <t>Maturi (4b), materiale pt constructii</t>
  </si>
  <si>
    <t>Cuasar Impex</t>
  </si>
  <si>
    <t>Var hidratant (6 saci/ 20Kg)</t>
  </si>
  <si>
    <t>Servicii telefonie si internet (abonament iunie 2018, prestatii mai 2018)</t>
  </si>
  <si>
    <t>Fundatia Centrul de Formare APSAP</t>
  </si>
  <si>
    <t>Tarif curs perfectionare achizitii publice si SICAP</t>
  </si>
  <si>
    <t>Lucrari auto pt. autoturismele institutiei</t>
  </si>
  <si>
    <t>26,06,2018</t>
  </si>
  <si>
    <t>28,06,2018</t>
  </si>
  <si>
    <t>platilor efectuate in luna iulie 2018</t>
  </si>
  <si>
    <t>13,07,2018</t>
  </si>
  <si>
    <t>CEC ridicare numerar alte bunuri si servicii pentru intretinere si functionare</t>
  </si>
  <si>
    <t>10,07,2018</t>
  </si>
  <si>
    <t>09,07,2018</t>
  </si>
  <si>
    <t>05,07,2018</t>
  </si>
  <si>
    <t>03,07,2018</t>
  </si>
  <si>
    <t>Personal CTVS2, BSBASS</t>
  </si>
  <si>
    <t>Vodafone Romania SA</t>
  </si>
  <si>
    <t>12,07,2018</t>
  </si>
  <si>
    <t>Salubritate Butimanu mai 2018</t>
  </si>
  <si>
    <t>Salubritate Tanganu mai 2018</t>
  </si>
  <si>
    <t>Salubritate Sediu mai 2018</t>
  </si>
  <si>
    <t>Consum apa Sediu perioada: 08,05,2018 - 06,06,2018</t>
  </si>
  <si>
    <t>Chirie teren adapost Tanganu si Butimanu luna iunie 2018</t>
  </si>
  <si>
    <t xml:space="preserve">Best IT Serv </t>
  </si>
  <si>
    <t>Inregistrare domeniu pentru site-ul institutiei</t>
  </si>
  <si>
    <t>Vopsea gri(1b), suruburi (127 b)</t>
  </si>
  <si>
    <t>Coada lemn cu filet (14 b)</t>
  </si>
  <si>
    <t>Alte subproduse de origine animala nedestinate consumului uman (SNCU), 319 kg.</t>
  </si>
  <si>
    <t>Servicii medicale de medicina muncii</t>
  </si>
  <si>
    <t>Clinica Medicala Hipocrat 2000</t>
  </si>
  <si>
    <t>23,07,2018</t>
  </si>
  <si>
    <t>25,07,2018</t>
  </si>
  <si>
    <t>26,07,2018</t>
  </si>
  <si>
    <t>Operare RECS inregistrare vaccine</t>
  </si>
  <si>
    <t>Aucha Romania</t>
  </si>
  <si>
    <t>Alte subproduse de origine animala nedestinate consumului uman (SNCU), 100 kg.</t>
  </si>
  <si>
    <t>31,07,2018</t>
  </si>
  <si>
    <t>Gheorghe D.</t>
  </si>
  <si>
    <t>Achizitie combustibil butelie (10 b)</t>
  </si>
  <si>
    <t>platilor efectuate in luna august 2018</t>
  </si>
  <si>
    <t>23,08,2018</t>
  </si>
  <si>
    <t>08,08,2018</t>
  </si>
  <si>
    <t xml:space="preserve">Telekom </t>
  </si>
  <si>
    <t>Piese si consumabile auto</t>
  </si>
  <si>
    <t xml:space="preserve">Farmavet </t>
  </si>
  <si>
    <t>Materiale igienico-sanitare pt. angajatii institutiei (sapun solid 41b)</t>
  </si>
  <si>
    <t>Chirie teren adapost Tanganu si Butimanu luna iulie 2018</t>
  </si>
  <si>
    <t>Consum apa Sediu perioada: 07,06,2018-05,07,2018</t>
  </si>
  <si>
    <t>07,08,2018</t>
  </si>
  <si>
    <t>09,08,2018</t>
  </si>
  <si>
    <t>10,08,2018</t>
  </si>
  <si>
    <t>Selgros Cash &amp; Cary</t>
  </si>
  <si>
    <t>Oala cu capac (2b)</t>
  </si>
  <si>
    <t>22,08,2018</t>
  </si>
  <si>
    <t>14,08,2018</t>
  </si>
  <si>
    <t>Electrica furnizare</t>
  </si>
  <si>
    <t>13,08,2018</t>
  </si>
  <si>
    <t>Salubritate Butimanu iunie 2018</t>
  </si>
  <si>
    <t>Salubritate Tanganu iunie 2018</t>
  </si>
  <si>
    <t>Salubritate Sediu iunie 2018</t>
  </si>
  <si>
    <t>Lucrari auto</t>
  </si>
  <si>
    <t>Alte subproduse de origine animala nedestinate consumului uman (SNCU), 280 kg.</t>
  </si>
  <si>
    <t>27,08,2018</t>
  </si>
  <si>
    <t xml:space="preserve">Dedemandeman </t>
  </si>
  <si>
    <t>Roti roaba, folie polietilena</t>
  </si>
  <si>
    <t>24,08,2018</t>
  </si>
  <si>
    <t>platilor efectuate in luna septembrie 2018</t>
  </si>
  <si>
    <t>03,09,2018</t>
  </si>
  <si>
    <t xml:space="preserve">CEC ridicare numerar alte bunuri si servicii </t>
  </si>
  <si>
    <t>10,09,2018</t>
  </si>
  <si>
    <t>11,09,2018</t>
  </si>
  <si>
    <t>Soietatea Nationala de Informatica</t>
  </si>
  <si>
    <t>Servicii informatice de mentenanta si asiatenta tehnica luna iulie 2018</t>
  </si>
  <si>
    <t>Toner imprimanta (1b)</t>
  </si>
  <si>
    <t xml:space="preserve">Bricostore Romania </t>
  </si>
  <si>
    <t xml:space="preserve">Vopsea 700 ml (2 cutii) </t>
  </si>
  <si>
    <t>Servicii paza iulie 2018</t>
  </si>
  <si>
    <t>Srac Cert</t>
  </si>
  <si>
    <t>Audit certificare ctr. 20104/4</t>
  </si>
  <si>
    <t>Radix Consult</t>
  </si>
  <si>
    <t>Audit intern ISO 9001 cf. Contract nr. 370/24,04,2018</t>
  </si>
  <si>
    <t>C/val situatie de plata servicii reparare si intretinere a instalatiilor functionale - Adapost Animale 2 Butimanu, judetul Dambovita, cf Ctr. Nr 52/04,05,2018</t>
  </si>
  <si>
    <t>Olymel Flamingo</t>
  </si>
  <si>
    <t>Alimente de protectie pt. angajatii institutiei (lapte praf 41 b)</t>
  </si>
  <si>
    <t>Selgros Cash &amp; Carry</t>
  </si>
  <si>
    <t xml:space="preserve">Rodal Farm </t>
  </si>
  <si>
    <t xml:space="preserve">Clinica Veterinara Dr. Bercaru </t>
  </si>
  <si>
    <t>Servicii medicale de medicina a muncii cf Ctr. 90/23,04,2018</t>
  </si>
  <si>
    <t>OMV Petrom Marcheting</t>
  </si>
  <si>
    <t>Salubritate Tanganu iulie 2018</t>
  </si>
  <si>
    <t>Salubritate sediu iulie 2018</t>
  </si>
  <si>
    <t>Consum apa Sediu perioada: 06,07,2018-06,08,2018</t>
  </si>
  <si>
    <t>Societatea Electrica Furnizare</t>
  </si>
  <si>
    <t>Acumulator auto 75 AH</t>
  </si>
  <si>
    <t>07,09,2018</t>
  </si>
  <si>
    <t>28,09,2018</t>
  </si>
  <si>
    <t>26,09,2018</t>
  </si>
  <si>
    <t>Materiale igienico-sanitare pt. angajatii institutiei (sapun solid 20b)</t>
  </si>
  <si>
    <t>25,09,2018</t>
  </si>
  <si>
    <t>Lucrari auto (B 02 CTV)</t>
  </si>
  <si>
    <t>Salubritate Butimanu iulie 2018</t>
  </si>
  <si>
    <t>21,09,2018</t>
  </si>
  <si>
    <t>Materiale igienico-sanitare pt. angajatii institutiei (alcool sanitar 20 buc)</t>
  </si>
  <si>
    <t>Materiale pentru intretinerea curateniei</t>
  </si>
  <si>
    <t>Materiale de constructii</t>
  </si>
  <si>
    <t xml:space="preserve">Fundatia Semper </t>
  </si>
  <si>
    <t>Chirie teren adapost Tanganu si Butimanu luna august 2018</t>
  </si>
  <si>
    <t>platilor efectuate in luna octombrie 2018</t>
  </si>
  <si>
    <t>10,10,2018</t>
  </si>
  <si>
    <t>CEC ridicare numerar posta si telecomunicatii</t>
  </si>
  <si>
    <t>22,10,2018</t>
  </si>
  <si>
    <t>CEC ridicare numerar materiale si prestari servicii cu caracter functional si alte bunuri si servicii pentru intretiner si functionare</t>
  </si>
  <si>
    <t>17,10,2018</t>
  </si>
  <si>
    <t>CEC ridicare numerar alte bunuri si servicii pentru intretiner si functionare</t>
  </si>
  <si>
    <t>01,10,2018</t>
  </si>
  <si>
    <t>09,10,2018</t>
  </si>
  <si>
    <t xml:space="preserve">Societatea Nationala de Informatica </t>
  </si>
  <si>
    <t>Servicii informatice de mentenanta si asiatenta tehnica luna septembrie 2018</t>
  </si>
  <si>
    <t>08,10,2018</t>
  </si>
  <si>
    <t>Servicii paza august 2018</t>
  </si>
  <si>
    <t>Cherestea nerindeluita (35 buc) si OSB (17 buc)</t>
  </si>
  <si>
    <t>Analize medicale si interventii chirurgicale catei bolnavi</t>
  </si>
  <si>
    <t>Gama Vet Impex</t>
  </si>
  <si>
    <t>Materiale sanitare pt ingrijirea cateilor bolnavi</t>
  </si>
  <si>
    <t>Medicamente pt ingrijirea teilor bolnavi</t>
  </si>
  <si>
    <t>Materiale igienico-sanitare pt. angajatii institutiei (sapun solid 21 buc)</t>
  </si>
  <si>
    <t>Materiale igienico-sanitare pt. angajatii institutiei (alcool sanitar 21 buc)</t>
  </si>
  <si>
    <t>11,10,2018</t>
  </si>
  <si>
    <t>Rovinieta 12 luni (din 12,10,2018) pt autoturism Dacia Logan B 502 CLS</t>
  </si>
  <si>
    <t>Salubritate Butimanu august 2018</t>
  </si>
  <si>
    <t>Piese auto B 502 CLS</t>
  </si>
  <si>
    <t>Lucrari auto pt B 502 CLS</t>
  </si>
  <si>
    <t xml:space="preserve">Fast Brokers </t>
  </si>
  <si>
    <t>Prima de asigurare auto pt B 502 CLS</t>
  </si>
  <si>
    <t>Chirie teren adapost Tanganu si Butimanu luna septembrie 2018</t>
  </si>
  <si>
    <t>25,10,2018</t>
  </si>
  <si>
    <t>Salubritate sediu august 2018</t>
  </si>
  <si>
    <t>23,10,2018</t>
  </si>
  <si>
    <t>Salubritate Tanganu august 2019</t>
  </si>
  <si>
    <t xml:space="preserve">Multiservice Trading </t>
  </si>
  <si>
    <t>Austing Com</t>
  </si>
  <si>
    <t>Stingatoare tip P6 (5 buc) si tip P1 (4 buc) - verificare, reparare si incarcare</t>
  </si>
  <si>
    <t>Servicii paza septembrie 2018</t>
  </si>
  <si>
    <t>Deratizare, dezinfectie, dezinsectie sediu  - septembrie 2018</t>
  </si>
  <si>
    <t>Deratizare, dezinfectie, dezinsectie Tanganu  - septembrie 2018</t>
  </si>
  <si>
    <t xml:space="preserve">Conti Soft </t>
  </si>
  <si>
    <t>Lampa UV (1 buc)</t>
  </si>
  <si>
    <t>Alimente de protectie pt. angajatii institutiei (lapte praf 21 buc)</t>
  </si>
  <si>
    <t>18,10,2018</t>
  </si>
  <si>
    <t>Consum apa Sediu perioada: 07,08,2018 - 05,09,2018</t>
  </si>
  <si>
    <t>Miral Instal Company</t>
  </si>
  <si>
    <t>Lucrari de instalatie de utilizare gaze naturale cf ctr. Nr. BU _2018-418</t>
  </si>
  <si>
    <t>26,10,2018</t>
  </si>
  <si>
    <t>platilor efectuate in luna noiembrie 2018</t>
  </si>
  <si>
    <t>09,11,2018</t>
  </si>
  <si>
    <t>05,11,2018</t>
  </si>
  <si>
    <t>01,11,2018</t>
  </si>
  <si>
    <t>Corsar Online</t>
  </si>
  <si>
    <t>Laptop Dell Inspiron 3567 Intel Core Skylake (1 b)</t>
  </si>
  <si>
    <t>07,11,2018</t>
  </si>
  <si>
    <t>Pluridet  Comexim</t>
  </si>
  <si>
    <t>Propan tip BGR I (1000 L)</t>
  </si>
  <si>
    <t>Consum apa Sediu perioada: 06,09,2018 - 04,10,2018</t>
  </si>
  <si>
    <t>Salubritate sediu septembrie 2018</t>
  </si>
  <si>
    <t>Salubritate Tanganu septembrie 2019</t>
  </si>
  <si>
    <t>Chirie teren adapost Tanganu si Butimanu luna octombrie 2018</t>
  </si>
  <si>
    <t>15,11,2018</t>
  </si>
  <si>
    <t>Ad Auto Total</t>
  </si>
  <si>
    <t>Lichid parbriz iarna</t>
  </si>
  <si>
    <t xml:space="preserve">Centrul de Calcul </t>
  </si>
  <si>
    <t>Sociatatea Nationala de Informatica</t>
  </si>
  <si>
    <t>Servicii informatice de mentenanta si asiatenta tehnica luna octombrie 2018</t>
  </si>
  <si>
    <t>Smart Cloud Company</t>
  </si>
  <si>
    <t>Cartus imprimanta si toner (2b)</t>
  </si>
  <si>
    <t>Conti Soft</t>
  </si>
  <si>
    <t>Piese schimb lampa UV</t>
  </si>
  <si>
    <t>RTC Proffice Experience</t>
  </si>
  <si>
    <t>Dezinfectant universal (6b)</t>
  </si>
  <si>
    <t>Selgros Cash&amp;Carry</t>
  </si>
  <si>
    <t>Oale (12 b)</t>
  </si>
  <si>
    <t>Sapun (20 b)</t>
  </si>
  <si>
    <t>Grundvwal</t>
  </si>
  <si>
    <t>Galeata plastic (200 b)</t>
  </si>
  <si>
    <t>Cuie (10 kg)</t>
  </si>
  <si>
    <t xml:space="preserve"> </t>
  </si>
  <si>
    <t>Lapte praf (22 b)</t>
  </si>
  <si>
    <t>Medicamente pt ingrijirea cateilor bolnavi</t>
  </si>
  <si>
    <t>Computech</t>
  </si>
  <si>
    <t>Calculator Desktop Acer Verilon (3b)</t>
  </si>
  <si>
    <t>Alcool sanitar (22 b)</t>
  </si>
  <si>
    <t>Distrigaz Sud Retele</t>
  </si>
  <si>
    <t xml:space="preserve">Taxa analiza a dosarului pentru racordarea institutiei la reteaua de alimentare cu gaze naturale, </t>
  </si>
  <si>
    <t>Interventie la instalatia GPL a institutiei</t>
  </si>
  <si>
    <t>22,11,2018</t>
  </si>
  <si>
    <t>CEC ridicare numerar posta, alte bunuri si servicii, hrana animale</t>
  </si>
  <si>
    <t>27,11,2018</t>
  </si>
  <si>
    <t>19,11,2018</t>
  </si>
  <si>
    <t>23,11,2018</t>
  </si>
  <si>
    <t>Altius</t>
  </si>
  <si>
    <t>Ecocid - dezinfectant</t>
  </si>
  <si>
    <t>Auto Marcu's grup</t>
  </si>
  <si>
    <t>piese si revizie vehicul B 502 CTV</t>
  </si>
  <si>
    <t>Servicii paza octombrie 2018</t>
  </si>
  <si>
    <t>Arcotex Trade</t>
  </si>
  <si>
    <t>Echipament protectie</t>
  </si>
  <si>
    <t>Fast Brokers</t>
  </si>
  <si>
    <t>Prima de asigurare RCA pentru B 502 CTV</t>
  </si>
  <si>
    <t>Ligheane plastic (200 b)</t>
  </si>
  <si>
    <t>Salubritate Butimanu septembrie 2018</t>
  </si>
  <si>
    <t>Clinica Veterinara Dr Bercaru</t>
  </si>
  <si>
    <t>Analize medicale si inregistrasi RECS (decese, microcipuri, vaccinuri)</t>
  </si>
  <si>
    <t>08,11,2018</t>
  </si>
  <si>
    <t>Revizie vehicul B 37 CTV</t>
  </si>
  <si>
    <t>platilor efectuate in luna decembrie 2018</t>
  </si>
  <si>
    <t>10,12,2018</t>
  </si>
  <si>
    <t>11,12,2018</t>
  </si>
  <si>
    <t>CEC ridicare numerar posta, hrana animale</t>
  </si>
  <si>
    <t>14,12,2018</t>
  </si>
  <si>
    <t>Propan tip BGR I (2000 L)</t>
  </si>
  <si>
    <t>Nota ridicare constatare diferenta (1b)</t>
  </si>
  <si>
    <t>Supercom SA</t>
  </si>
  <si>
    <t>Salubritate octombrie 2018 adapost Butimanu</t>
  </si>
  <si>
    <t>Salubritate octombrie 2018 adapost Tanganu</t>
  </si>
  <si>
    <t>Salubritate octombrie 2018 sediu</t>
  </si>
  <si>
    <t>Consum apa Sediu perioada: 05,10,2018 - 02,11,2018</t>
  </si>
  <si>
    <t>Voucher carburant 50 carnete</t>
  </si>
  <si>
    <t>Servicii informatice de mentenanta si asiatenta tehnica luna noiembrie 2018</t>
  </si>
  <si>
    <t>Revizie vehicul B 96 VTC</t>
  </si>
  <si>
    <t>Chirie teren adapost Tanganu si Butimanu luna noiembrie si decembrie 2018</t>
  </si>
  <si>
    <t>Matura industriala (14 b)</t>
  </si>
  <si>
    <t>Coada lemn (22 b), mop BBC (5 b), matura PVC (3 b)</t>
  </si>
  <si>
    <t>Ragazy Business</t>
  </si>
  <si>
    <t>Materiale de constructie</t>
  </si>
  <si>
    <t>Reparare si intretinere a instalatiilor functionale de la sediu si adaposturile din Tinganu si Butimanu</t>
  </si>
  <si>
    <t>Ligheane plastic (300 b)</t>
  </si>
  <si>
    <t>Servicii specifice de reparare cladiri existente la sediul administrativ si adapostul din Tinganu</t>
  </si>
  <si>
    <t>Nordic Petfood Distrib</t>
  </si>
  <si>
    <t>Pharm Clean Distrib</t>
  </si>
  <si>
    <t>Materiale igienico-sanitare pt. angajatii institutiei (sapun solid 20 buc)</t>
  </si>
  <si>
    <t>Achizitie combustibil butelie (30 b)</t>
  </si>
  <si>
    <t>Tonere imprimanta (2 b), xerox (1 b)</t>
  </si>
  <si>
    <t>Prima de asigurare RCA pentru B 02 CTV</t>
  </si>
  <si>
    <t>Servicii informatice de mentenanta si asiatenta tehnica luna decembrie 2018</t>
  </si>
  <si>
    <t>Alimente de protectie pt. angajatii institutiei (lapte praf 20 b)</t>
  </si>
  <si>
    <t xml:space="preserve">Your Stuff </t>
  </si>
  <si>
    <t>Materiale igienico-sanitare pt. angajatii institutiei (alcool sanitar 20 b)</t>
  </si>
  <si>
    <t>Mateiale de curatenie</t>
  </si>
  <si>
    <t>21,12,2018</t>
  </si>
  <si>
    <t>Servicii paza  noiembrie 2018</t>
  </si>
  <si>
    <t>Servicii colectare, transport si eliminare deseuri (spitalicesti)</t>
  </si>
  <si>
    <t>Consum apa Sediu perioada: 03,11,2018 - 04,12,2018</t>
  </si>
  <si>
    <t>Mida Soft Business</t>
  </si>
  <si>
    <t>Adaptor wireless (1 b)</t>
  </si>
  <si>
    <t>Salubritate Butimanu noiembrie 2018</t>
  </si>
  <si>
    <t>Salubritate Tinganu noiembrie 2018</t>
  </si>
  <si>
    <t>Salubritate sediu administrativ noiembrie 2018</t>
  </si>
  <si>
    <t>07,12,2018</t>
  </si>
  <si>
    <t>Ridicare numerar posta, alte bunuri si servicii, hrana animale, medicamente</t>
  </si>
  <si>
    <t>31,01,2019</t>
  </si>
  <si>
    <t>Furnituri birou, formulare conabile</t>
  </si>
  <si>
    <t>Voucher carburant 6 carnete</t>
  </si>
  <si>
    <t>Verificare mecanica B 96 VTC</t>
  </si>
  <si>
    <t>Roviniete 12 luni pentru: B 02 CTV, B 502 CTV, B 96 VTC</t>
  </si>
  <si>
    <t xml:space="preserve">Servicii paza  </t>
  </si>
  <si>
    <t xml:space="preserve">Pansiprod Distributie </t>
  </si>
  <si>
    <t>Aleze pentru ingrijirea cateilor bolnavi</t>
  </si>
  <si>
    <t>10.01.2019</t>
  </si>
  <si>
    <t>09.01.2019</t>
  </si>
  <si>
    <t xml:space="preserve">SITUATIA </t>
  </si>
  <si>
    <t>platilor efectuate in luna ianuarie 2019</t>
  </si>
  <si>
    <t>platilor efectuate in luna februarie 2019</t>
  </si>
  <si>
    <t>04,02,2019</t>
  </si>
  <si>
    <t>CEC ridicare numerar materiale si prestari servicii cu caracter functional</t>
  </si>
  <si>
    <t>06,02,2019</t>
  </si>
  <si>
    <t>08,02,2019</t>
  </si>
  <si>
    <t>12,02,2019</t>
  </si>
  <si>
    <t>25,02,2019</t>
  </si>
  <si>
    <t>CEC ridicare numerar alte bunuri si servicii, materiale si prestari servicii cu caracter functional</t>
  </si>
  <si>
    <t>28,02,2019</t>
  </si>
  <si>
    <t>Regulator butelii (4 buc)</t>
  </si>
  <si>
    <t>Chirie teren adapost Tanganu si Butimanu luna ianuarie 2019</t>
  </si>
  <si>
    <t>Tonere imprimanta (2 b)</t>
  </si>
  <si>
    <t>Consum apa Sediu perioada: 05,12,2018 - 08,01,2019</t>
  </si>
  <si>
    <t>Salubritate Butimanu ianuarie 2019</t>
  </si>
  <si>
    <t xml:space="preserve">Nota receptie constatare diferenta (3 buc) </t>
  </si>
  <si>
    <t>Anvelope (4 buc)</t>
  </si>
  <si>
    <t>Step By Step Evolution</t>
  </si>
  <si>
    <t>Evaluare de risc la securitatea fizica</t>
  </si>
  <si>
    <t>Alimente de protectie pt. angajatii institutiei (lapte praf 20 b) decembrie 2018</t>
  </si>
  <si>
    <t>Operare in RECS pentru inregistrari: microcipuri, decese, vaccinuri.</t>
  </si>
  <si>
    <t>Materiale igienico-sanitare pt. angajatii institutiei (sapun solid 20 buc) decembrie 2018</t>
  </si>
  <si>
    <t>Achizitie combustibil butelie (20 b)</t>
  </si>
  <si>
    <t>Materiale igienico-sanitare pt. angajatii institutiei (alcool sanitar 20 b) decembrie 2018</t>
  </si>
  <si>
    <t>Posta Romana</t>
  </si>
  <si>
    <t>Diferenta roviniete pentru: B02CTV, B502CTV, B96VTC</t>
  </si>
  <si>
    <t>07,02,2019</t>
  </si>
  <si>
    <t>Salubritate Tinganu decembrie 2018</t>
  </si>
  <si>
    <t>Salubritate sediu administrativ decembrie 2018</t>
  </si>
  <si>
    <t>Salubritate Butimanu ianuarie 2018</t>
  </si>
  <si>
    <t>Salubritate sediu administrativ ianuarie 2019</t>
  </si>
  <si>
    <t>Salubritate Tinganu ianuarie 2019</t>
  </si>
  <si>
    <t>Societatea Nationala de Informatica</t>
  </si>
  <si>
    <t>Servicii informatice de mentenanta si asiatenta tehnica lunile ianuarie si februarie 2019</t>
  </si>
  <si>
    <t>Sarma neagra 1,2 mm, 10 kg</t>
  </si>
  <si>
    <t xml:space="preserve">Rodax management </t>
  </si>
  <si>
    <t>Servicii mentenanta site - ianuarie 2019</t>
  </si>
  <si>
    <t>Servicii paza  ianuarie 2019</t>
  </si>
  <si>
    <t>Servicii veterinare prestate cateilor bolnavi</t>
  </si>
  <si>
    <t>Termo Service 2000</t>
  </si>
  <si>
    <t>Piese si interventie service la centrala termica</t>
  </si>
  <si>
    <t>Transa la contract de consultanta pentru racordarea la reteaua de gaze</t>
  </si>
  <si>
    <t>26,02,2019</t>
  </si>
  <si>
    <t>platilor efectuate in luna matie 2019</t>
  </si>
  <si>
    <t>26,03,2019</t>
  </si>
  <si>
    <t>08,03,2019</t>
  </si>
  <si>
    <t>07,03,2019</t>
  </si>
  <si>
    <t>22,03,2019</t>
  </si>
  <si>
    <t>13,03,2019</t>
  </si>
  <si>
    <t>OMV Ptrom Marketing</t>
  </si>
  <si>
    <t>Voucher carburant 100 buc + contrav.voucher</t>
  </si>
  <si>
    <t>Cartus imprimanta (3 buc)</t>
  </si>
  <si>
    <t>Pachet cartus HP P2035-CE505A (2 buc)</t>
  </si>
  <si>
    <t>Chirie teren adapost Tanganu si Butimanu luna febr 2019</t>
  </si>
  <si>
    <t>Var hidratat (20 saci*20 kg)</t>
  </si>
  <si>
    <t>Olymel Flamongo</t>
  </si>
  <si>
    <t>Alimente de protectie pt. angajatii institutiei (lapte praf 40 b) ian si febr 2019</t>
  </si>
  <si>
    <t xml:space="preserve">Fundatia Centrul de Formatare </t>
  </si>
  <si>
    <t xml:space="preserve">Servicii de perfectionare: curs expert achizitii publice (1 persoana) </t>
  </si>
  <si>
    <t>Farmavet</t>
  </si>
  <si>
    <t>Materiale igienico-sanitare pt. angajatii institutiei (alcool sanitar 40 b) ian+febr 2019</t>
  </si>
  <si>
    <t>Materiale igienico-sanitare pt. angajatii institutiei (sapun 40 b) ian+febr 2019</t>
  </si>
  <si>
    <t>Piesa auto</t>
  </si>
  <si>
    <t>29,03,2019</t>
  </si>
  <si>
    <t>Consum energie electrica Sediu: (11,01,2019 - 28,02,2019), adapost Tanganu (perioada: 18,01,2019 - 28,02,2019)</t>
  </si>
  <si>
    <t>27,03,2019</t>
  </si>
  <si>
    <t>25,03,2019</t>
  </si>
  <si>
    <t xml:space="preserve">MSA Protect Construct </t>
  </si>
  <si>
    <t>Contravaloare reparatii si intretinere cladiri conform Comanda nr. 55/05,02,2019</t>
  </si>
  <si>
    <t>Servicii mentenanta site - februarie 2019</t>
  </si>
  <si>
    <t>Servicii paza  februarie 2019</t>
  </si>
  <si>
    <t>Pisa auto</t>
  </si>
  <si>
    <t>Contravaloare materiale necesare pentru repararea podelei unui autoturism CTVS2 (B96VTC)</t>
  </si>
  <si>
    <t>Contravaloare transport si neutralizare deseuri biologice rezultate in urma acitivitatii sanitar - veterinare.</t>
  </si>
  <si>
    <t>Consum apa Sediu perioada: 09,01,2019 - 06,02,2019</t>
  </si>
  <si>
    <t>Contravaloare imprimanta Samsung  M2020</t>
  </si>
  <si>
    <t>Achan Romania</t>
  </si>
  <si>
    <t>Medicamente</t>
  </si>
  <si>
    <t>platilor efectuate in luna aprilie 2019</t>
  </si>
  <si>
    <t>12,04,2019</t>
  </si>
  <si>
    <t>11,04,2019</t>
  </si>
  <si>
    <t>10,04,2019</t>
  </si>
  <si>
    <t>05,04,2019</t>
  </si>
  <si>
    <t>09,04,2019</t>
  </si>
  <si>
    <t>04,04,2019</t>
  </si>
  <si>
    <t xml:space="preserve">Monitorul Oficial </t>
  </si>
  <si>
    <t>Consum apa Sediu perioada: 07,02,2019 - 06,03,2019</t>
  </si>
  <si>
    <t>Salubritate Butimanu februarie 2019</t>
  </si>
  <si>
    <t>Servicii informatice de mentenanta si asiatenta tehnica lunile ianuarie si martie 2019</t>
  </si>
  <si>
    <t>Chirie teren adapost Tanganu si Butimanu luna martie 2019</t>
  </si>
  <si>
    <t>Alimente de protectie pt. angajatii institutiei (lapte praf 20 b) martie 2019</t>
  </si>
  <si>
    <t>Materiale sanitare necesare pentru tratarea cateilor cu probleme de sanatate</t>
  </si>
  <si>
    <t>Medicamente necesare pentru tratarea cateilor cu probleme de sanatate</t>
  </si>
  <si>
    <t>Materiale igienico-sanitare pt. angajatii institutiei (spirt 20b + sapun 20b) martie 2019</t>
  </si>
  <si>
    <t xml:space="preserve">Nordic Petfood Distribution </t>
  </si>
  <si>
    <t xml:space="preserve">Documentatia privind racordarea la gaze a institutiei, si anume: tarif proiectare OE, tarif verificare documentatie OE*, tarif executie lucrare OE* </t>
  </si>
  <si>
    <t>obs.: OE* = operator economic</t>
  </si>
  <si>
    <t>Publicare raport activitate 2018</t>
  </si>
  <si>
    <t>Operare in RECS pentru inregistrari: microcipuri, decese, vaccinuri; 
Analize medicale efectuate cateilor bolnavi</t>
  </si>
  <si>
    <t>22,04,2019</t>
  </si>
  <si>
    <t>25,04,2019</t>
  </si>
  <si>
    <t>23,04,2019</t>
  </si>
  <si>
    <t>Servicii de mentenanta site martie 2019</t>
  </si>
  <si>
    <t>Lucrari auto B02CTV</t>
  </si>
  <si>
    <t>Fast Broker de Asigurare</t>
  </si>
  <si>
    <t>RCA B37CTV</t>
  </si>
  <si>
    <t>Cartus (2b)</t>
  </si>
  <si>
    <t>Analize si interventie chirurgicala la cateii bolnavi</t>
  </si>
  <si>
    <t>Servicii paza  martie 2019</t>
  </si>
  <si>
    <t>Salubritate Tanganu februarie 2019</t>
  </si>
  <si>
    <t>Salubritate sediu februarie 2019</t>
  </si>
  <si>
    <t>platilor efectuate in luna mai 2019</t>
  </si>
  <si>
    <t>27,05,2019</t>
  </si>
  <si>
    <t>cec 19/17,05,19</t>
  </si>
  <si>
    <t>salarii</t>
  </si>
  <si>
    <t>17,05,2019</t>
  </si>
  <si>
    <t>cec 18/10,05,19</t>
  </si>
  <si>
    <t>09,05,2019</t>
  </si>
  <si>
    <t>Inedit Clean Total</t>
  </si>
  <si>
    <t>Materiale igienico-sanitare pt. angajatii institutiei (spirt 20b) aprilie 2019</t>
  </si>
  <si>
    <t>Materiale igienico-sanitare pt. angajatii institutiei (sapun 20b) aprilie 2019</t>
  </si>
  <si>
    <t>Your Stuff</t>
  </si>
  <si>
    <t>Alimente de protectie pt. angajatii institutiei (lapte praf 20 b) aprilie 2019</t>
  </si>
  <si>
    <t>Var hidratat (3 saci*20 kg)</t>
  </si>
  <si>
    <t>Servicii auto (B37CTV)</t>
  </si>
  <si>
    <t>Chirie teren adapost Tanganu si Butimanu luna aprilie 2019</t>
  </si>
  <si>
    <t>Soc Nationala de Informatica</t>
  </si>
  <si>
    <t>Servicii informatice de mentenanta si asiatenta tehnica lunile aprilie 2019</t>
  </si>
  <si>
    <t>Salubritate Butimanu martie 2019</t>
  </si>
  <si>
    <t>Consum energie electrica Sediu: (perioada: 14,02,2019-31,03,2019), adapost Tanganu (perioada: 07,02,2019-31,03,2019)</t>
  </si>
  <si>
    <t>Solutie pardoseala (1BID)</t>
  </si>
  <si>
    <t>Contravaloare tarif TURDN (B37CTV)</t>
  </si>
  <si>
    <t>Fast Broker Broker de Asigurari</t>
  </si>
  <si>
    <t>RCA (B96VTC)</t>
  </si>
  <si>
    <t>28,05,2019</t>
  </si>
  <si>
    <t>Rodax Management</t>
  </si>
  <si>
    <t>Servicii mentenanta site - aprilie 2019</t>
  </si>
  <si>
    <t>Servicii paza  aprilie 2019</t>
  </si>
  <si>
    <t>Revizie B37CTV</t>
  </si>
  <si>
    <t>Salubritate Tanganu martie 2019</t>
  </si>
  <si>
    <t>Salubritate sediu martie 2019</t>
  </si>
  <si>
    <t>Eliminare deseuri de tesuturi animale</t>
  </si>
  <si>
    <t>Consum apa Sediu perioada: 07,03,2019-03,04,2019</t>
  </si>
  <si>
    <t>Alimente de protectie pt. angajatii institutiei (lapte praf 20 b) mai 2019</t>
  </si>
  <si>
    <t>Materiale igienico-sanitare pt. angajatii institutiei (alcool sanitar 20b) aprilie 2019</t>
  </si>
  <si>
    <t>Clinica Medicinala Hipocrat 2000</t>
  </si>
  <si>
    <t>Servicii medicale de medicina muncii martie 2019</t>
  </si>
  <si>
    <t>Cherestea nerindeluita, OSB, tabla neagra</t>
  </si>
  <si>
    <t>CEC ridicare numerar alte bunuri si servicii, si alte materiale</t>
  </si>
  <si>
    <t>10,05,2019</t>
  </si>
  <si>
    <t>20,05,2019</t>
  </si>
  <si>
    <t>Cartuse</t>
  </si>
  <si>
    <t>platilor efectuate in luna iunie 2019</t>
  </si>
  <si>
    <t>03,06,2019</t>
  </si>
  <si>
    <t>10,06,2019</t>
  </si>
  <si>
    <t>07,06,2019</t>
  </si>
  <si>
    <t>24,06,2019</t>
  </si>
  <si>
    <t>Chirie teren adapost Tanganu si Butimanu luna mai 2019</t>
  </si>
  <si>
    <t>28,06,2019</t>
  </si>
  <si>
    <t>Cartus toner (2 buc pt. Imprimanta si 1 buc pt. Xerox)</t>
  </si>
  <si>
    <t>Salubritate Tanganu mai 2019</t>
  </si>
  <si>
    <t>Salubritate Sediu mai 2019</t>
  </si>
  <si>
    <t>Salubritate Butimanu mai 2019</t>
  </si>
  <si>
    <t xml:space="preserve">Apa Nova </t>
  </si>
  <si>
    <t>Servicii de mentenanta site mai 2019</t>
  </si>
  <si>
    <t>Roti custi catei(4b), furtun (1 rola*50m)</t>
  </si>
  <si>
    <t>Vet Diagnostic</t>
  </si>
  <si>
    <t>Cutit tuns catei Wahl (6 buc)</t>
  </si>
  <si>
    <t>24,07,2019</t>
  </si>
  <si>
    <t>Servicii paza mai 2019</t>
  </si>
  <si>
    <t>Costul editarii voucherelor de vacanta</t>
  </si>
  <si>
    <t>Consum energie electrica Sediu: (perioada: 04,03,2019 - 30,04,2019), adapost Tanganu (perioada: 01,04,2019 - 30,04,2019)</t>
  </si>
  <si>
    <t>Salubritate Butimanu aprilie 2019</t>
  </si>
  <si>
    <t>Salubritate Sediu aprilie 2019</t>
  </si>
  <si>
    <t>Servicii informatice de mentenanta si asiatenta tehnica mai 2019</t>
  </si>
  <si>
    <t>Investigatii si interventii chirurgicale efectuate cateilor bolnavi</t>
  </si>
  <si>
    <t>Clinica Medicala Hipocrat</t>
  </si>
  <si>
    <t>platilor efectuate in luna iulie 2019</t>
  </si>
  <si>
    <t>10,07,2019</t>
  </si>
  <si>
    <t>01,07,2019</t>
  </si>
  <si>
    <t>09,07,2019</t>
  </si>
  <si>
    <t>Telekom Romania Communications</t>
  </si>
  <si>
    <t>08,07,2019</t>
  </si>
  <si>
    <t xml:space="preserve">Dezinsectie, dezinfectie si deratizare la sediu </t>
  </si>
  <si>
    <t>Cherestea nerindeluita</t>
  </si>
  <si>
    <t xml:space="preserve">Cuasar Impex </t>
  </si>
  <si>
    <t>Placa OSB</t>
  </si>
  <si>
    <t xml:space="preserve">Anvelope Vredestein (5 buc) </t>
  </si>
  <si>
    <t>Lucrari auto (B 502 CLS)</t>
  </si>
  <si>
    <t>Servicii informatice de mentenanta si asiatenta tehnica iunie 2019</t>
  </si>
  <si>
    <t xml:space="preserve">Consum energie electrica Sediu si adapost Tanganu, perioada de facturare: 15,03,2019 - 31,05,2019) </t>
  </si>
  <si>
    <t>17,07,2019</t>
  </si>
  <si>
    <t>Materiale igienico-sanitare pt. angajatii institutiei (sapun 20b) mai 2019</t>
  </si>
  <si>
    <t>Materiale igienico-sanitare pt. angajatii institutiei (sapun 20b) iunie 2019</t>
  </si>
  <si>
    <t>11,07,2019</t>
  </si>
  <si>
    <t xml:space="preserve">Papetarie Office </t>
  </si>
  <si>
    <t>Contravaloare vouchere carburanti</t>
  </si>
  <si>
    <t>Contravaloare carburanti</t>
  </si>
  <si>
    <t xml:space="preserve">Olymel Flamingo </t>
  </si>
  <si>
    <t>Materiale igienico-sanitare pt. angajatii institutiei (lapte praf 20b) iunie 2019</t>
  </si>
  <si>
    <t>Detergent dezinfectant vase Hygiena, bidon 5 litri</t>
  </si>
  <si>
    <t>Dezinfectant universal Ecocid 1 kg (2 buc)</t>
  </si>
  <si>
    <t>Materiale igienico-sanitare pt. angajatii institutiei (spirt 20b) iunie 2019</t>
  </si>
  <si>
    <t>23,07,2019</t>
  </si>
  <si>
    <t>Materiale sanitare pentru tratarea cateilor cu probleme de sanatate</t>
  </si>
  <si>
    <t xml:space="preserve">Anvelope Vredestein (8 buc) </t>
  </si>
  <si>
    <t>Orange Romania</t>
  </si>
  <si>
    <t>Servicii de mentenanta site iunie 2019</t>
  </si>
  <si>
    <t>Picta Prenta</t>
  </si>
  <si>
    <t>Trodat Printy 4630 (stampile 2 buc)</t>
  </si>
  <si>
    <t>Consum apa Sediu perioada: 08,05,2019-05,06,2019</t>
  </si>
  <si>
    <t xml:space="preserve">Dexter Invest </t>
  </si>
  <si>
    <t>Servicii paza  iunie 2019</t>
  </si>
  <si>
    <t xml:space="preserve">Servicii de colectare si neutralizare deseuri de origine animala </t>
  </si>
  <si>
    <t xml:space="preserve">Dezinsectie, dezinfectie si deratizare adapost Tinganu </t>
  </si>
  <si>
    <t>platilor efectuate in luna august 2019</t>
  </si>
  <si>
    <t>01,08,2019</t>
  </si>
  <si>
    <t>09,08,2019</t>
  </si>
  <si>
    <t>CEC ridicare numerar alte materiale si alte bunuri si servicii</t>
  </si>
  <si>
    <t>Materiale igienico-sanitare pt. angajatii institutiei (spirt 18b) iulie 2019</t>
  </si>
  <si>
    <t>Materiale igienico-sanitare pt. angajatii institutiei (lapte praf 18b) iulie 2019</t>
  </si>
  <si>
    <t>Var hidratat 20 saci*20kg</t>
  </si>
  <si>
    <t>MSA Protect Construct</t>
  </si>
  <si>
    <t>Situatie lucrari iunie (vidanjare adapost Tinganu si Butimanu)</t>
  </si>
  <si>
    <t>Sevicii salubritate mai, iulie 2019 (adapost Tinganu)</t>
  </si>
  <si>
    <t xml:space="preserve">Europubele 120L (6b) </t>
  </si>
  <si>
    <t>Sevicii salubritate iunie 2019 (sediu)</t>
  </si>
  <si>
    <t>Lame bistiu</t>
  </si>
  <si>
    <t>Furnica Trading SRL</t>
  </si>
  <si>
    <t>Baloti paie grau</t>
  </si>
  <si>
    <t>06,08,2019</t>
  </si>
  <si>
    <t xml:space="preserve">Smart Cloud Company </t>
  </si>
  <si>
    <t>Cartus toner (2b)</t>
  </si>
  <si>
    <t xml:space="preserve">Electrica Furnizare </t>
  </si>
  <si>
    <t>Consum energie electrica adapost Butimanu (perioada: 06,08-16,08,2019)</t>
  </si>
  <si>
    <t>Consum apa sediu (perioada: 06,06-04,07,2019)</t>
  </si>
  <si>
    <t>Servicii salubritate Butimanu (iunie 2019)</t>
  </si>
  <si>
    <t>Oglinda dreapta metalica (1b)09,08,2019</t>
  </si>
  <si>
    <t>Chirie teren adapost Tanganu si Butimanu luna iulie 2019</t>
  </si>
  <si>
    <t>Inregistrare RECS:decese, vaccin antirabic
analize medicale
interventie chirurgicala</t>
  </si>
  <si>
    <t>Papetarie Office</t>
  </si>
  <si>
    <t>29,08,2019</t>
  </si>
  <si>
    <t>Enel enerie Muntenia</t>
  </si>
  <si>
    <t>Consum energie electrica la sediu si adapost Butimanu (perioada: 15,05-30,06,2019)</t>
  </si>
  <si>
    <t>Galeata rotunda 5,5L (300b) pentru adaparea cateilor</t>
  </si>
  <si>
    <t>Servicii de mentenanta site iulie 2019</t>
  </si>
  <si>
    <t>Team Force Security</t>
  </si>
  <si>
    <t>Servicii paza 16,07-31,07,2019</t>
  </si>
  <si>
    <t xml:space="preserve">Servicii paza 01-15,07,2019 </t>
  </si>
  <si>
    <t>Verificare, reparare si incarcare Stingator tip P6 (3B)</t>
  </si>
  <si>
    <t>Apa plata Borsec 2L canicuta (47b),
Lapte praf 400gr (21b) pentru angajatii institutiei iulie 2019</t>
  </si>
  <si>
    <t>Materiale igienico-sanitare pt. angajatii institutiei (sapun 18b) iunie 2019</t>
  </si>
  <si>
    <t>platilor efectuate in luna septembrie 2019</t>
  </si>
  <si>
    <t>Chirie teren adapost Tanganu si Butimanu luna august 2019</t>
  </si>
  <si>
    <t>06,09,2019</t>
  </si>
  <si>
    <t>Sapun  (21b) pentru angajatii institutiei august 2019</t>
  </si>
  <si>
    <t>Materiale igienico-sanitare pt. angajatii institutiei (spirt 21b) august 2019</t>
  </si>
  <si>
    <t>Clor, canistra 20 L (3b)</t>
  </si>
  <si>
    <t>Audit intern &amp; sevicii suport ISO 9001</t>
  </si>
  <si>
    <t>Ciment 40kg (10b)</t>
  </si>
  <si>
    <t>Soc. Nationala de Informatica</t>
  </si>
  <si>
    <t>Servicii informatice de mentenanta aug.2019</t>
  </si>
  <si>
    <t>Cv. Filtre (ulei, aer, polen, combustibil), ulei 5L(1b), ulei 4L (1b)</t>
  </si>
  <si>
    <t>Sevicii salubritate iulie 2019 (adapost Butimanu)</t>
  </si>
  <si>
    <t>Consum energie electrica la sediu si adapost Tinganu (perioada: 18,06-31,07,2019)</t>
  </si>
  <si>
    <t xml:space="preserve">Furtun gradina (2b), cherestea nerindeluita (30b), </t>
  </si>
  <si>
    <t>04,09,2019</t>
  </si>
  <si>
    <t>Servicii informatice de mentenanta iulie 2019</t>
  </si>
  <si>
    <t>03,09,2019</t>
  </si>
  <si>
    <t>18,09,2019</t>
  </si>
  <si>
    <t>17,09,2019</t>
  </si>
  <si>
    <t>10,09,2019</t>
  </si>
  <si>
    <t>26,09,2019</t>
  </si>
  <si>
    <t>19,09,2019</t>
  </si>
  <si>
    <t>Consum energie electrica la sediu si adapost Tinganu (perioada: 04,09,2019-30,09,2019)</t>
  </si>
  <si>
    <t>Consum apa sediu (perioada: 05,07,2019 - 05,08,2019)</t>
  </si>
  <si>
    <t>Ulei si filtre ulei auto</t>
  </si>
  <si>
    <t>Servicii de gazduire si mentenenta pagini de internet</t>
  </si>
  <si>
    <t>Fast Brokers de Asigurare</t>
  </si>
  <si>
    <t>RCA PENTRU B502CLS</t>
  </si>
  <si>
    <t>Revizie vehicul B37CTV</t>
  </si>
  <si>
    <t>Ciment 15 saci (40 KG)</t>
  </si>
  <si>
    <t>Panou gard zincat (2b), plasa tantari</t>
  </si>
  <si>
    <t>Serviciii paza august</t>
  </si>
  <si>
    <t>Apa plata 2L (60b)</t>
  </si>
  <si>
    <t>Scara, lada frigorifica</t>
  </si>
  <si>
    <t>Mental @Digital Business</t>
  </si>
  <si>
    <t>Camere video exterior 5MP (5B)</t>
  </si>
  <si>
    <t>09,09,2019</t>
  </si>
  <si>
    <t>CENTRUL TERITORIAL VETERINAR</t>
  </si>
  <si>
    <t>TOTAL</t>
  </si>
  <si>
    <t>platilor efectuate in luna octombrie 2019</t>
  </si>
  <si>
    <t>24,10,2019</t>
  </si>
  <si>
    <t>CEC ridicare numerar hrana pentru animale</t>
  </si>
  <si>
    <t>23,10,2019</t>
  </si>
  <si>
    <t>10,10,2019</t>
  </si>
  <si>
    <t>01,10,2019</t>
  </si>
  <si>
    <t>07,10,2019</t>
  </si>
  <si>
    <t>Cartus toner HF Laser jet (1b)</t>
  </si>
  <si>
    <t>Cartus toner samsung (1b)</t>
  </si>
  <si>
    <t>Sevicii salubritate august 2019 (adapost Butimanu)</t>
  </si>
  <si>
    <t>Sevicii salubritate august 2019 (sediu)</t>
  </si>
  <si>
    <t xml:space="preserve">Auto Marcus grup </t>
  </si>
  <si>
    <t>CN Posta Romania</t>
  </si>
  <si>
    <t>Revizie vehicul B96VTC</t>
  </si>
  <si>
    <t>Rovinieta pt auto B502CLS</t>
  </si>
  <si>
    <t>Sevicii salubritate august 2019 (adapost Tanganu)</t>
  </si>
  <si>
    <t>Serv informatice de mentenanta septembrie 2019</t>
  </si>
  <si>
    <t>Materiale constructii - placi OSB (15 b)</t>
  </si>
  <si>
    <t>Materiale constructii - ciment 40kg (5b)</t>
  </si>
  <si>
    <t xml:space="preserve">Roata plina roaba (3b) </t>
  </si>
  <si>
    <t>DFR Systems</t>
  </si>
  <si>
    <t>Lampa UV (1b)</t>
  </si>
  <si>
    <t>Alimente de protectie pt. angajatii institutiei (lapte praf 20 b) septembrie 2019</t>
  </si>
  <si>
    <t>Laptop INSPIRON (1b)</t>
  </si>
  <si>
    <t>St Lukas Clinic</t>
  </si>
  <si>
    <t>Servicii de medicina muncii (1b)</t>
  </si>
  <si>
    <t>Materiale igienico-sanitare pt. angajatii institutiei (sapun solid 20 buc) pt luna septembrie 2019</t>
  </si>
  <si>
    <t>Chirie teren adapost Tanganu si Butimanu luna septembrie 2019</t>
  </si>
  <si>
    <t xml:space="preserve">Srac Cert </t>
  </si>
  <si>
    <t>Supravegherea 1 ctr. 843109,09,19</t>
  </si>
  <si>
    <t>11,10,2019</t>
  </si>
  <si>
    <t xml:space="preserve">Furnituri birou </t>
  </si>
  <si>
    <t>Enel Enel Muntenia</t>
  </si>
  <si>
    <t>Consum energie electrica la sediu si adapost Tinganu (perioada: 21,09,2019-30,09,2019)</t>
  </si>
  <si>
    <t>Consum apa sediu (perioada:(06,08,2019 - 05,09,2019)</t>
  </si>
  <si>
    <t>Sevicii salubritate sept. 2019 (adapost Butimanu)</t>
  </si>
  <si>
    <t>Sevicii salubritate sept. 2019 (adapost Tanganu)</t>
  </si>
  <si>
    <t>Sevicii salubritate sept. 2019 (adapost Sediu)</t>
  </si>
  <si>
    <t>Analize medicale necesare pentru cateilor bonlavi</t>
  </si>
  <si>
    <t>Serviciii paza septembrie</t>
  </si>
  <si>
    <t>Star Sting</t>
  </si>
  <si>
    <t>Verificare si casare stingator stingator P6(5b) si P1(3b)</t>
  </si>
  <si>
    <t>Your stuff</t>
  </si>
  <si>
    <t>Co&amp;Co Consumer 2002</t>
  </si>
  <si>
    <t xml:space="preserve">Materiale sanitare (lame) </t>
  </si>
  <si>
    <t>Materiale igienico-sanitare pt. angajatii institutiei (spirt 20 buc) pt luna septembrie 2019</t>
  </si>
  <si>
    <t>09,10,2019</t>
  </si>
  <si>
    <t xml:space="preserve">Cheltuieli personal </t>
  </si>
  <si>
    <t>platilor efectuate in luna noiembrie 2019</t>
  </si>
  <si>
    <t>07,11,2019</t>
  </si>
  <si>
    <t>08,11,2019</t>
  </si>
  <si>
    <t>18,11,2019</t>
  </si>
  <si>
    <t>Ridicare numerar alte bunuri si servicii, medicamente</t>
  </si>
  <si>
    <t>15,11,2019</t>
  </si>
  <si>
    <t>12,11,2019</t>
  </si>
  <si>
    <t>Ridicare numerar materiale cu caracter functional, alte bunuri cu caracter functionare</t>
  </si>
  <si>
    <t>06,11,2019</t>
  </si>
  <si>
    <t>Cartus toner (1buc)</t>
  </si>
  <si>
    <t>Consum energie electrica la sediu si adapost Tinganu</t>
  </si>
  <si>
    <t>Consum apa sediu</t>
  </si>
  <si>
    <t>Agora plast</t>
  </si>
  <si>
    <t>Galeata rotunda 5,5L (300b)</t>
  </si>
  <si>
    <t>Ciment 5 saci (40 kg)</t>
  </si>
  <si>
    <t>Transport si eliminare deseu cf contract</t>
  </si>
  <si>
    <t>06,12,2019</t>
  </si>
  <si>
    <t xml:space="preserve">Central service Instal </t>
  </si>
  <si>
    <t>Taxa interventie centrala termica</t>
  </si>
  <si>
    <t>Interpret Sales Distribution</t>
  </si>
  <si>
    <t>Var hidratat 20kg (25saci)</t>
  </si>
  <si>
    <t xml:space="preserve">ATC IT Solutions </t>
  </si>
  <si>
    <t>Curs innstruire "Control financiar preventiv si Control de gestiune" si "Etica si integritate. Implementarea strategiei nationale anticoruptie 2016-2020"</t>
  </si>
  <si>
    <t>Chirie teren adapost Tanganu si Butimanu luna octombrie 2019</t>
  </si>
  <si>
    <t>Stingatoare (8b)</t>
  </si>
  <si>
    <t>Serv informatice de mentenanta octombrie 2019</t>
  </si>
  <si>
    <t>Bol (300b)</t>
  </si>
  <si>
    <t>27,11,2019</t>
  </si>
  <si>
    <t>21,11,2019</t>
  </si>
  <si>
    <t>Inregistrari RECS, analize medicale si interventie chirurgicala</t>
  </si>
  <si>
    <t>Scaun birou (1b)</t>
  </si>
  <si>
    <t xml:space="preserve">Plasa opaca verde </t>
  </si>
  <si>
    <t>Servicii de telefonie</t>
  </si>
  <si>
    <t>Materiale de constructie(cherestea, OSB, ciment)</t>
  </si>
  <si>
    <t>Mentenanta site si asigurare suport tehnic (oct.2019</t>
  </si>
  <si>
    <t>Mentenanta site si asigurare suport tehnic (nov. 19)</t>
  </si>
  <si>
    <t>Solutie parbriz iarna (10b)</t>
  </si>
  <si>
    <t>Vector Broker Asig - reasigurare</t>
  </si>
  <si>
    <t>RCA pentru B-502-CTV</t>
  </si>
  <si>
    <t>Serviciii paza octombrie</t>
  </si>
  <si>
    <t>Materiale igienico-sanitare pt. angajatii institutiei (sapun solid 21 buc) pt luna octombrie 2019</t>
  </si>
  <si>
    <t>platilor efectuate in luna decembrie 2019</t>
  </si>
  <si>
    <t>Ridicare numerar  medicamente</t>
  </si>
  <si>
    <t>24,12,2019</t>
  </si>
  <si>
    <t>Ridicare numerar alte bunuri si servicii</t>
  </si>
  <si>
    <t>18,12,2019</t>
  </si>
  <si>
    <t>10,12,2019</t>
  </si>
  <si>
    <t>03,12,2019</t>
  </si>
  <si>
    <t>09,12,2019</t>
  </si>
  <si>
    <t xml:space="preserve">Arrow International </t>
  </si>
  <si>
    <t>Analize medicale efectuate cateilor bolnavi</t>
  </si>
  <si>
    <t xml:space="preserve">Olymel Flaminco </t>
  </si>
  <si>
    <t>Interpet sales Distribution</t>
  </si>
  <si>
    <t>Mental Digital Business</t>
  </si>
  <si>
    <t>Puridet Comexim</t>
  </si>
  <si>
    <t>Materiale igienico-sanitare pt. angajatii institutiei (sapun solid 21 buc) pt luna noiembrie 2019</t>
  </si>
  <si>
    <t>Alimente de protectie pt. angajatii institutiei (lapte praf 21 b) noiembrie 2019</t>
  </si>
  <si>
    <t>Feelbox RO</t>
  </si>
  <si>
    <t>Echipament de protectie</t>
  </si>
  <si>
    <t>Fundatia Semper</t>
  </si>
  <si>
    <t>Chirie teren adapost Tanganu si Butimanu luna noiembrie si decembrie 2019</t>
  </si>
  <si>
    <t>ST Lukas Clinic</t>
  </si>
  <si>
    <t>Servicii medicina muncii (1b)</t>
  </si>
  <si>
    <t>19,12,2019</t>
  </si>
  <si>
    <t>Transport si eliminare deseuri cf contract</t>
  </si>
  <si>
    <t>Cantar baie(2b)</t>
  </si>
  <si>
    <t>23,12,2019</t>
  </si>
  <si>
    <t>Lopata cu coada (10b)</t>
  </si>
  <si>
    <t>Becuri (15*set 2 becuri)</t>
  </si>
  <si>
    <t xml:space="preserve">Oala email/40,5L (4b) si oala cu capac/14L (5b) </t>
  </si>
  <si>
    <t>Lucrari auto pt. B96VTC, B34CTV, B502CLS, B02CTV</t>
  </si>
  <si>
    <t>Piese auto pt. B96VTC</t>
  </si>
  <si>
    <t>Consumabile auto pt. B96VTC</t>
  </si>
  <si>
    <t>Serviciii paza noiembrie 2019</t>
  </si>
  <si>
    <t>Ecocid S*1kg</t>
  </si>
  <si>
    <t>Profipet com</t>
  </si>
  <si>
    <t>Kit roti (3b)</t>
  </si>
  <si>
    <t>Fast Brokers de Asigurari</t>
  </si>
  <si>
    <t>RCA pentru B-502-CTV (02,01,2020 - 01,01,2021)</t>
  </si>
  <si>
    <t>Radiator ulei (2b)</t>
  </si>
  <si>
    <t>Servicii de reparare si intretinere instalatii si cladiri la adaposturile din Tanganu si Butimanu</t>
  </si>
  <si>
    <t>Servicii de gazduire si mentenanta a paginii de internet pentru luna noiembrie 2019</t>
  </si>
  <si>
    <t>Lucrari auto pt. B96VTC</t>
  </si>
  <si>
    <t>Consum energie electrica adapost Butimanu (perioada: 18,11,2019-17,12,2019)</t>
  </si>
  <si>
    <t>Consum energie electrica sediu (perioada: 10,10,2019-30,11,2019)</t>
  </si>
  <si>
    <t>Salubritate Butimanu  - noiembrie 2019</t>
  </si>
  <si>
    <t>H Bit Soft</t>
  </si>
  <si>
    <t>Program de calcul salarii</t>
  </si>
  <si>
    <t>Mda Soft Business</t>
  </si>
  <si>
    <t>Cartus imprimanta</t>
  </si>
  <si>
    <t>Consum energie electrica sediu (perioada: 17,09,2019-31,10,2019)</t>
  </si>
  <si>
    <t>Consum energie electrica adapost Butimanu (perioada: (06,12,2019-16,12,2019)</t>
  </si>
  <si>
    <t>Achizitie combustibil butelie (15 b)</t>
  </si>
  <si>
    <t>Propan tip BGR I (1300 L)</t>
  </si>
  <si>
    <t>Salubritate Butimanu  - octombrie 2019</t>
  </si>
  <si>
    <t>13,12,2019</t>
  </si>
  <si>
    <t xml:space="preserve">Consumabile auto </t>
  </si>
  <si>
    <t>Camere de supraveghere cu accesorii (5b)</t>
  </si>
  <si>
    <t>Camere de supraveghere manopera instalare (5b)</t>
  </si>
  <si>
    <t>Serv informatice de mentenanta noiembrie 2019</t>
  </si>
  <si>
    <t>Certificat digital cu valabilitate 2 ani</t>
  </si>
  <si>
    <t>Central Service Instal</t>
  </si>
  <si>
    <t>Service centrala termica</t>
  </si>
  <si>
    <t>11,12,2019</t>
  </si>
  <si>
    <t>Lucrari auto B502CLS</t>
  </si>
  <si>
    <t>16,12,2019</t>
  </si>
  <si>
    <t>Ac plan dan - inject 3 ml (10b)</t>
  </si>
  <si>
    <t>Ac plan dan - inject 1,5 ml (10b)</t>
  </si>
  <si>
    <t>platilor efectuate in luna ianuarie 2020</t>
  </si>
  <si>
    <t>10,01,2020</t>
  </si>
  <si>
    <t>Ridicare numerar alte bunuri si servicii, materiale si prestari servicii</t>
  </si>
  <si>
    <t>23,01,2020</t>
  </si>
  <si>
    <t>09,01,2020</t>
  </si>
  <si>
    <t>Servicii de gazduire si mentenanta a paginii de internet pentru luna decembrie 2019</t>
  </si>
  <si>
    <t>Serviciii paza decembrie 2019</t>
  </si>
  <si>
    <t>Interpret sales Distribution</t>
  </si>
  <si>
    <t>pret</t>
  </si>
  <si>
    <t>Materiale igienico-sanitare pt. angajatii institutiei (alcool sanitar 21 buc) pt luna decembrie 2019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</si>
</sst>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/>
    <xf numFmtId="4" fontId="0" fillId="0" borderId="0" xfId="0" applyNumberForma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" fontId="1" fillId="0" borderId="0" xfId="0" applyNumberFormat="1" applyFont="1" applyFill="1" applyAlignment="1"/>
    <xf numFmtId="4" fontId="0" fillId="0" borderId="0" xfId="0" applyNumberFormat="1" applyFill="1" applyAlignment="1"/>
    <xf numFmtId="4" fontId="1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/>
    <xf numFmtId="4" fontId="1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0" fontId="0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2" borderId="1" xfId="0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1" xfId="0" applyNumberForma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2" borderId="1" xfId="0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quotePrefix="1" applyFont="1" applyFill="1"/>
    <xf numFmtId="9" fontId="4" fillId="0" borderId="0" xfId="1" applyFont="1" applyFill="1"/>
    <xf numFmtId="9" fontId="2" fillId="0" borderId="0" xfId="1" applyFont="1" applyFill="1"/>
    <xf numFmtId="9" fontId="4" fillId="0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vertical="center" wrapText="1"/>
    </xf>
    <xf numFmtId="9" fontId="2" fillId="0" borderId="1" xfId="1" applyFont="1" applyFill="1" applyBorder="1" applyAlignment="1">
      <alignment horizontal="left" vertical="center"/>
    </xf>
    <xf numFmtId="9" fontId="2" fillId="0" borderId="1" xfId="1" applyFont="1" applyFill="1" applyBorder="1" applyAlignment="1">
      <alignment vertical="center"/>
    </xf>
    <xf numFmtId="9" fontId="2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 vertical="center"/>
    </xf>
    <xf numFmtId="9" fontId="2" fillId="0" borderId="0" xfId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9" fontId="2" fillId="0" borderId="0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9" fontId="7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3" fontId="2" fillId="0" borderId="2" xfId="1" applyNumberFormat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left" vertical="center"/>
    </xf>
    <xf numFmtId="9" fontId="2" fillId="0" borderId="2" xfId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/>
    <xf numFmtId="0" fontId="10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vertical="center" wrapText="1"/>
    </xf>
    <xf numFmtId="4" fontId="2" fillId="0" borderId="0" xfId="1" applyNumberFormat="1" applyFont="1" applyFill="1"/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center" vertical="center"/>
    </xf>
    <xf numFmtId="9" fontId="2" fillId="0" borderId="5" xfId="1" applyFont="1" applyFill="1" applyBorder="1" applyAlignment="1">
      <alignment vertical="center"/>
    </xf>
    <xf numFmtId="9" fontId="2" fillId="0" borderId="5" xfId="1" applyFont="1" applyFill="1" applyBorder="1" applyAlignment="1">
      <alignment horizontal="left" vertical="center"/>
    </xf>
    <xf numFmtId="9" fontId="2" fillId="0" borderId="5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1" applyNumberFormat="1" applyFont="1" applyFill="1" applyBorder="1"/>
    <xf numFmtId="9" fontId="2" fillId="0" borderId="0" xfId="1" applyFont="1" applyFill="1" applyBorder="1"/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/>
    </xf>
    <xf numFmtId="3" fontId="2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justify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49" fontId="2" fillId="0" borderId="0" xfId="1" applyNumberFormat="1" applyFont="1" applyFill="1"/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vertical="center"/>
    </xf>
    <xf numFmtId="9" fontId="9" fillId="0" borderId="2" xfId="1" applyFont="1" applyFill="1" applyBorder="1" applyAlignment="1">
      <alignment horizontal="left"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/>
    <xf numFmtId="9" fontId="9" fillId="0" borderId="0" xfId="1" applyFont="1" applyFill="1"/>
    <xf numFmtId="0" fontId="6" fillId="0" borderId="0" xfId="0" applyFont="1" applyFill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3" fontId="2" fillId="0" borderId="0" xfId="1" applyNumberFormat="1" applyFont="1" applyFill="1"/>
    <xf numFmtId="0" fontId="12" fillId="0" borderId="0" xfId="0" applyFont="1" applyFill="1"/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vertical="center"/>
    </xf>
    <xf numFmtId="9" fontId="4" fillId="0" borderId="2" xfId="1" applyFont="1" applyFill="1" applyBorder="1" applyAlignment="1">
      <alignment horizontal="left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wrapText="1"/>
    </xf>
    <xf numFmtId="0" fontId="1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5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2" fontId="4" fillId="0" borderId="0" xfId="1" applyNumberFormat="1" applyFont="1" applyFill="1"/>
    <xf numFmtId="2" fontId="2" fillId="0" borderId="0" xfId="1" applyNumberFormat="1" applyFont="1" applyFill="1"/>
    <xf numFmtId="2" fontId="4" fillId="0" borderId="0" xfId="1" applyNumberFormat="1" applyFont="1" applyFill="1" applyAlignment="1">
      <alignment horizontal="center" vertical="center"/>
    </xf>
    <xf numFmtId="2" fontId="2" fillId="0" borderId="0" xfId="0" applyNumberFormat="1" applyFont="1" applyFill="1"/>
    <xf numFmtId="2" fontId="2" fillId="0" borderId="0" xfId="0" applyNumberFormat="1" applyFont="1" applyFill="1" applyAlignment="1">
      <alignment vertical="center"/>
    </xf>
    <xf numFmtId="2" fontId="6" fillId="0" borderId="0" xfId="0" applyNumberFormat="1" applyFont="1" applyFill="1"/>
    <xf numFmtId="2" fontId="15" fillId="0" borderId="0" xfId="0" applyNumberFormat="1" applyFont="1" applyFill="1"/>
    <xf numFmtId="4" fontId="4" fillId="0" borderId="5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8" fillId="0" borderId="0" xfId="1" applyNumberFormat="1" applyFont="1" applyFill="1"/>
    <xf numFmtId="1" fontId="8" fillId="0" borderId="0" xfId="1" applyNumberFormat="1" applyFont="1" applyFill="1"/>
    <xf numFmtId="9" fontId="8" fillId="0" borderId="0" xfId="1" applyFont="1" applyFill="1"/>
    <xf numFmtId="9" fontId="4" fillId="0" borderId="0" xfId="1" applyFont="1" applyFill="1" applyAlignment="1">
      <alignment wrapText="1"/>
    </xf>
    <xf numFmtId="9" fontId="2" fillId="0" borderId="0" xfId="1" applyFont="1" applyFill="1" applyAlignment="1">
      <alignment wrapText="1"/>
    </xf>
    <xf numFmtId="9" fontId="4" fillId="0" borderId="0" xfId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wrapText="1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2" fontId="8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vertical="center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vertical="center"/>
    </xf>
    <xf numFmtId="9" fontId="4" fillId="0" borderId="6" xfId="1" applyFont="1" applyFill="1" applyBorder="1" applyAlignment="1">
      <alignment horizontal="left" vertical="center"/>
    </xf>
    <xf numFmtId="1" fontId="4" fillId="0" borderId="6" xfId="1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vertical="center"/>
    </xf>
    <xf numFmtId="9" fontId="4" fillId="0" borderId="0" xfId="1" applyFont="1" applyFill="1" applyBorder="1" applyAlignment="1">
      <alignment horizontal="left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/>
    <xf numFmtId="9" fontId="4" fillId="0" borderId="0" xfId="1" applyFont="1" applyFill="1" applyBorder="1"/>
    <xf numFmtId="4" fontId="9" fillId="0" borderId="0" xfId="0" applyNumberFormat="1" applyFont="1" applyFill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  <xf numFmtId="4" fontId="4" fillId="0" borderId="0" xfId="1" applyNumberFormat="1" applyFont="1" applyFill="1"/>
    <xf numFmtId="4" fontId="4" fillId="0" borderId="0" xfId="1" applyNumberFormat="1" applyFont="1" applyFill="1" applyAlignment="1">
      <alignment horizontal="center" vertical="center"/>
    </xf>
    <xf numFmtId="4" fontId="6" fillId="0" borderId="0" xfId="0" applyNumberFormat="1" applyFont="1" applyFill="1"/>
    <xf numFmtId="4" fontId="15" fillId="0" borderId="0" xfId="0" applyNumberFormat="1" applyFont="1" applyFill="1"/>
    <xf numFmtId="9" fontId="16" fillId="0" borderId="0" xfId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4" fontId="4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2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9" fontId="17" fillId="0" borderId="0" xfId="1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9" fontId="4" fillId="0" borderId="2" xfId="1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G26" sqref="G26"/>
    </sheetView>
  </sheetViews>
  <sheetFormatPr defaultRowHeight="15"/>
  <cols>
    <col min="1" max="1" width="4.140625" style="336" customWidth="1"/>
    <col min="2" max="2" width="9.140625" style="111" bestFit="1" customWidth="1"/>
    <col min="3" max="3" width="26" style="46" customWidth="1"/>
    <col min="4" max="4" width="44.7109375" style="46" customWidth="1"/>
    <col min="5" max="5" width="10.42578125" style="336" customWidth="1"/>
    <col min="6" max="16384" width="9.140625" style="46"/>
  </cols>
  <sheetData>
    <row r="1" spans="1:5">
      <c r="A1" s="338" t="s">
        <v>16</v>
      </c>
      <c r="B1" s="338"/>
      <c r="C1" s="338"/>
      <c r="D1" s="338"/>
      <c r="E1" s="338"/>
    </row>
    <row r="2" spans="1:5">
      <c r="A2" s="334"/>
      <c r="B2" s="334"/>
      <c r="C2" s="334"/>
      <c r="D2" s="334"/>
      <c r="E2" s="334"/>
    </row>
    <row r="3" spans="1:5">
      <c r="A3" s="334"/>
      <c r="B3" s="334"/>
      <c r="C3" s="334"/>
      <c r="D3" s="334"/>
      <c r="E3" s="334"/>
    </row>
    <row r="4" spans="1:5" s="115" customFormat="1">
      <c r="A4" s="339" t="s">
        <v>1312</v>
      </c>
      <c r="B4" s="339"/>
      <c r="C4" s="339"/>
      <c r="D4" s="339"/>
      <c r="E4" s="339"/>
    </row>
    <row r="5" spans="1:5" s="115" customFormat="1">
      <c r="A5" s="339" t="s">
        <v>1760</v>
      </c>
      <c r="B5" s="339"/>
      <c r="C5" s="339"/>
      <c r="D5" s="339"/>
      <c r="E5" s="339"/>
    </row>
    <row r="6" spans="1:5" s="115" customFormat="1">
      <c r="A6" s="335"/>
      <c r="B6" s="335"/>
      <c r="C6" s="335"/>
      <c r="D6" s="335"/>
      <c r="E6" s="335"/>
    </row>
    <row r="7" spans="1:5" s="116" customFormat="1">
      <c r="A7" s="340" t="s">
        <v>1651</v>
      </c>
      <c r="B7" s="340"/>
      <c r="C7" s="340"/>
      <c r="D7" s="340"/>
      <c r="E7" s="340"/>
    </row>
    <row r="8" spans="1:5" s="119" customFormat="1" ht="32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5" s="116" customFormat="1" ht="14.1" customHeight="1">
      <c r="A9" s="127">
        <v>1</v>
      </c>
      <c r="B9" s="128">
        <v>157774</v>
      </c>
      <c r="C9" s="121" t="s">
        <v>1059</v>
      </c>
      <c r="D9" s="122" t="s">
        <v>948</v>
      </c>
      <c r="E9" s="212" t="s">
        <v>1764</v>
      </c>
    </row>
    <row r="10" spans="1:5" s="116" customFormat="1" ht="14.1" customHeight="1">
      <c r="A10" s="127">
        <v>2</v>
      </c>
      <c r="B10" s="128">
        <v>4373</v>
      </c>
      <c r="C10" s="123" t="s">
        <v>945</v>
      </c>
      <c r="D10" s="148" t="s">
        <v>946</v>
      </c>
      <c r="E10" s="212" t="s">
        <v>1764</v>
      </c>
    </row>
    <row r="11" spans="1:5" s="116" customFormat="1" ht="14.1" customHeight="1">
      <c r="A11" s="127">
        <v>3</v>
      </c>
      <c r="B11" s="128">
        <v>40155</v>
      </c>
      <c r="C11" s="123" t="s">
        <v>34</v>
      </c>
      <c r="D11" s="122" t="s">
        <v>947</v>
      </c>
      <c r="E11" s="212" t="s">
        <v>1761</v>
      </c>
    </row>
    <row r="12" spans="1:5" s="317" customFormat="1" ht="14.1" customHeight="1">
      <c r="A12" s="311"/>
      <c r="B12" s="312"/>
      <c r="C12" s="313"/>
      <c r="D12" s="314"/>
      <c r="E12" s="315"/>
    </row>
    <row r="13" spans="1:5" s="317" customFormat="1" ht="14.1" customHeight="1">
      <c r="A13" s="311"/>
      <c r="B13" s="312"/>
      <c r="C13" s="313"/>
      <c r="D13" s="314"/>
      <c r="E13" s="315"/>
    </row>
    <row r="14" spans="1:5" ht="14.1" customHeight="1">
      <c r="A14" s="341" t="s">
        <v>8</v>
      </c>
      <c r="B14" s="341"/>
      <c r="C14" s="341"/>
      <c r="D14" s="341"/>
      <c r="E14" s="341"/>
    </row>
    <row r="15" spans="1:5" ht="14.1" customHeight="1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 ht="14.1" customHeight="1">
      <c r="A16" s="44">
        <v>1</v>
      </c>
      <c r="B16" s="43">
        <v>468.74</v>
      </c>
      <c r="C16" s="123" t="s">
        <v>1519</v>
      </c>
      <c r="D16" s="149" t="s">
        <v>1684</v>
      </c>
      <c r="E16" s="43" t="s">
        <v>1763</v>
      </c>
    </row>
    <row r="17" spans="1:5" ht="30">
      <c r="A17" s="44">
        <v>2</v>
      </c>
      <c r="B17" s="43">
        <v>111.86</v>
      </c>
      <c r="C17" s="123" t="s">
        <v>1448</v>
      </c>
      <c r="D17" s="85" t="s">
        <v>1765</v>
      </c>
      <c r="E17" s="43" t="s">
        <v>1763</v>
      </c>
    </row>
    <row r="18" spans="1:5" ht="14.1" customHeight="1">
      <c r="A18" s="44">
        <v>3</v>
      </c>
      <c r="B18" s="43">
        <v>1525.82</v>
      </c>
      <c r="C18" s="45" t="s">
        <v>239</v>
      </c>
      <c r="D18" s="85" t="s">
        <v>1716</v>
      </c>
      <c r="E18" s="43" t="s">
        <v>1763</v>
      </c>
    </row>
    <row r="19" spans="1:5" ht="14.1" customHeight="1">
      <c r="A19" s="44">
        <v>4</v>
      </c>
      <c r="B19" s="43">
        <v>29150.48</v>
      </c>
      <c r="C19" s="45" t="s">
        <v>1559</v>
      </c>
      <c r="D19" s="109" t="s">
        <v>1766</v>
      </c>
      <c r="E19" s="43" t="s">
        <v>1763</v>
      </c>
    </row>
    <row r="20" spans="1:5" ht="14.1" customHeight="1">
      <c r="A20" s="44">
        <v>5</v>
      </c>
      <c r="B20" s="43">
        <v>469.54</v>
      </c>
      <c r="C20" s="123" t="s">
        <v>1040</v>
      </c>
      <c r="D20" s="109" t="s">
        <v>161</v>
      </c>
      <c r="E20" s="43" t="s">
        <v>1763</v>
      </c>
    </row>
    <row r="21" spans="1:5" ht="14.1" customHeight="1">
      <c r="A21" s="44">
        <v>6</v>
      </c>
      <c r="B21" s="112">
        <v>9626.8799999999992</v>
      </c>
      <c r="C21" s="45" t="s">
        <v>1767</v>
      </c>
      <c r="D21" s="109" t="s">
        <v>161</v>
      </c>
      <c r="E21" s="43" t="s">
        <v>1763</v>
      </c>
    </row>
    <row r="22" spans="1:5" ht="14.1" customHeight="1">
      <c r="A22" s="44">
        <v>7</v>
      </c>
      <c r="B22" s="112">
        <v>419.65</v>
      </c>
      <c r="C22" s="45" t="s">
        <v>1253</v>
      </c>
      <c r="D22" s="149" t="s">
        <v>1405</v>
      </c>
      <c r="E22" s="43" t="s">
        <v>1763</v>
      </c>
    </row>
    <row r="23" spans="1:5" ht="14.1" customHeight="1">
      <c r="A23" s="44">
        <v>8</v>
      </c>
      <c r="B23" s="112">
        <v>271</v>
      </c>
      <c r="C23" s="45" t="s">
        <v>1628</v>
      </c>
      <c r="D23" s="109" t="s">
        <v>1714</v>
      </c>
      <c r="E23" s="43" t="s">
        <v>1763</v>
      </c>
    </row>
    <row r="24" spans="1:5" ht="35.1" customHeight="1">
      <c r="A24" s="44">
        <v>9</v>
      </c>
      <c r="B24" s="112">
        <v>118.7</v>
      </c>
      <c r="C24" s="45" t="s">
        <v>1372</v>
      </c>
      <c r="D24" s="109" t="s">
        <v>1769</v>
      </c>
      <c r="E24" s="43" t="s">
        <v>1763</v>
      </c>
    </row>
    <row r="25" spans="1:5" ht="14.1" customHeight="1">
      <c r="A25" s="44">
        <v>10</v>
      </c>
      <c r="B25" s="112">
        <v>4.43</v>
      </c>
      <c r="C25" s="45" t="s">
        <v>250</v>
      </c>
      <c r="D25" s="109" t="s">
        <v>194</v>
      </c>
      <c r="E25" s="43" t="s">
        <v>1763</v>
      </c>
    </row>
    <row r="26" spans="1:5" s="90" customFormat="1" ht="33" customHeight="1">
      <c r="A26" s="44">
        <v>11</v>
      </c>
      <c r="B26" s="43">
        <v>116</v>
      </c>
      <c r="C26" s="123" t="s">
        <v>34</v>
      </c>
      <c r="D26" s="109" t="s">
        <v>1762</v>
      </c>
      <c r="E26" s="43" t="s">
        <v>1763</v>
      </c>
    </row>
    <row r="27" spans="1:5" s="104" customFormat="1" ht="14.1" customHeight="1">
      <c r="B27" s="332"/>
    </row>
    <row r="28" spans="1:5" ht="14.1" customHeight="1">
      <c r="A28" s="147"/>
      <c r="B28" s="198"/>
      <c r="C28" s="141"/>
      <c r="D28" s="138"/>
      <c r="E28" s="147"/>
    </row>
    <row r="29" spans="1:5" ht="14.1" customHeight="1">
      <c r="A29" s="337"/>
      <c r="B29" s="337"/>
      <c r="C29" s="333"/>
      <c r="D29" s="151"/>
      <c r="E29" s="152"/>
    </row>
    <row r="30" spans="1:5" ht="14.1" customHeight="1">
      <c r="A30" s="337"/>
      <c r="B30" s="337"/>
      <c r="C30" s="337"/>
      <c r="D30" s="151"/>
      <c r="E30" s="152"/>
    </row>
    <row r="31" spans="1:5" s="151" customFormat="1" ht="14.1" customHeight="1">
      <c r="A31" s="211"/>
      <c r="B31" s="153"/>
      <c r="E31" s="190"/>
    </row>
    <row r="32" spans="1:5" s="258" customFormat="1" ht="14.1" customHeight="1">
      <c r="A32" s="211"/>
      <c r="B32" s="153"/>
      <c r="C32" s="151"/>
      <c r="D32" s="151"/>
      <c r="E32" s="190"/>
    </row>
    <row r="33" spans="1:1" s="258" customFormat="1" ht="14.1" customHeight="1">
      <c r="A33" s="211"/>
    </row>
    <row r="34" spans="1:1" s="258" customFormat="1" ht="14.1" customHeight="1"/>
    <row r="35" spans="1:1" ht="14.1" customHeight="1"/>
    <row r="36" spans="1:1" ht="14.1" customHeight="1"/>
    <row r="37" spans="1:1" ht="14.1" customHeight="1"/>
  </sheetData>
  <mergeCells count="7">
    <mergeCell ref="A30:C30"/>
    <mergeCell ref="A1:E1"/>
    <mergeCell ref="A4:E4"/>
    <mergeCell ref="A5:E5"/>
    <mergeCell ref="A7:E7"/>
    <mergeCell ref="A14:E14"/>
    <mergeCell ref="A29:B29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8"/>
  <sheetViews>
    <sheetView workbookViewId="0">
      <selection activeCell="B9" sqref="B9:B13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10.5703125" style="264" bestFit="1" customWidth="1"/>
    <col min="7" max="16384" width="9.140625" style="46"/>
  </cols>
  <sheetData>
    <row r="1" spans="1:6" s="115" customFormat="1" ht="15" customHeight="1">
      <c r="A1" s="338" t="s">
        <v>16</v>
      </c>
      <c r="B1" s="338"/>
      <c r="C1" s="338"/>
      <c r="D1" s="338"/>
      <c r="E1" s="338"/>
      <c r="F1" s="261"/>
    </row>
    <row r="2" spans="1:6" s="115" customFormat="1" ht="15" customHeight="1">
      <c r="A2" s="339"/>
      <c r="B2" s="339"/>
      <c r="C2" s="339"/>
      <c r="D2" s="339"/>
      <c r="E2" s="339"/>
      <c r="F2" s="261"/>
    </row>
    <row r="3" spans="1:6" s="115" customFormat="1" ht="15" customHeight="1">
      <c r="A3" s="339"/>
      <c r="B3" s="339"/>
      <c r="C3" s="339"/>
      <c r="D3" s="339"/>
      <c r="E3" s="339"/>
      <c r="F3" s="261"/>
    </row>
    <row r="4" spans="1:6" s="115" customFormat="1" ht="15" customHeight="1">
      <c r="A4" s="339" t="s">
        <v>1312</v>
      </c>
      <c r="B4" s="339"/>
      <c r="C4" s="339"/>
      <c r="D4" s="339"/>
      <c r="E4" s="339"/>
      <c r="F4" s="261"/>
    </row>
    <row r="5" spans="1:6" s="115" customFormat="1" ht="15" customHeight="1">
      <c r="A5" s="339" t="s">
        <v>1391</v>
      </c>
      <c r="B5" s="339"/>
      <c r="C5" s="339"/>
      <c r="D5" s="339"/>
      <c r="E5" s="339"/>
      <c r="F5" s="261"/>
    </row>
    <row r="6" spans="1:6" s="115" customFormat="1" ht="15" customHeight="1">
      <c r="A6" s="339"/>
      <c r="B6" s="339"/>
      <c r="C6" s="339"/>
      <c r="D6" s="339"/>
      <c r="E6" s="339"/>
      <c r="F6" s="261"/>
    </row>
    <row r="7" spans="1:6" s="116" customFormat="1" ht="15" customHeight="1">
      <c r="A7" s="340" t="s">
        <v>2</v>
      </c>
      <c r="B7" s="340"/>
      <c r="C7" s="340"/>
      <c r="D7" s="340"/>
      <c r="E7" s="340"/>
      <c r="F7" s="262"/>
    </row>
    <row r="8" spans="1:6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</row>
    <row r="9" spans="1:6" s="116" customFormat="1">
      <c r="A9" s="127">
        <v>1</v>
      </c>
      <c r="B9" s="128">
        <f>76840+16976+44787+11049+5892+1302+3434+847</f>
        <v>161127</v>
      </c>
      <c r="C9" s="121" t="s">
        <v>1059</v>
      </c>
      <c r="D9" s="122" t="s">
        <v>948</v>
      </c>
      <c r="E9" s="212" t="s">
        <v>1396</v>
      </c>
      <c r="F9" s="197"/>
    </row>
    <row r="10" spans="1:6" s="116" customFormat="1" ht="15" customHeight="1">
      <c r="A10" s="127">
        <v>2</v>
      </c>
      <c r="B10" s="128">
        <f>5003+845+2104+548+634+119+305+78</f>
        <v>9636</v>
      </c>
      <c r="C10" s="121" t="s">
        <v>1059</v>
      </c>
      <c r="D10" s="122" t="s">
        <v>948</v>
      </c>
      <c r="E10" s="212" t="s">
        <v>1392</v>
      </c>
      <c r="F10" s="262"/>
    </row>
    <row r="11" spans="1:6" s="116" customFormat="1" ht="15" customHeight="1">
      <c r="A11" s="127">
        <v>3</v>
      </c>
      <c r="B11" s="128">
        <v>4361</v>
      </c>
      <c r="C11" s="123" t="s">
        <v>945</v>
      </c>
      <c r="D11" s="148" t="s">
        <v>946</v>
      </c>
      <c r="E11" s="212" t="s">
        <v>1396</v>
      </c>
      <c r="F11" s="262"/>
    </row>
    <row r="12" spans="1:6" s="116" customFormat="1" ht="15" customHeight="1">
      <c r="A12" s="127">
        <v>4</v>
      </c>
      <c r="B12" s="128">
        <v>217</v>
      </c>
      <c r="C12" s="123" t="s">
        <v>945</v>
      </c>
      <c r="D12" s="148" t="s">
        <v>946</v>
      </c>
      <c r="E12" s="212" t="s">
        <v>1392</v>
      </c>
      <c r="F12" s="262"/>
    </row>
    <row r="13" spans="1:6" s="116" customFormat="1" ht="15" customHeight="1">
      <c r="A13" s="127">
        <v>5</v>
      </c>
      <c r="B13" s="128">
        <v>30509</v>
      </c>
      <c r="C13" s="123" t="s">
        <v>34</v>
      </c>
      <c r="D13" s="122" t="s">
        <v>947</v>
      </c>
      <c r="E13" s="212" t="s">
        <v>1394</v>
      </c>
      <c r="F13" s="262"/>
    </row>
    <row r="14" spans="1:6" s="115" customFormat="1" ht="15" customHeight="1">
      <c r="A14" s="249"/>
      <c r="B14" s="250"/>
      <c r="C14" s="251"/>
      <c r="D14" s="252"/>
      <c r="E14" s="253"/>
      <c r="F14" s="261"/>
    </row>
    <row r="15" spans="1:6" ht="15" customHeight="1">
      <c r="A15" s="347" t="s">
        <v>8</v>
      </c>
      <c r="B15" s="347"/>
      <c r="C15" s="347"/>
      <c r="D15" s="347"/>
      <c r="E15" s="347"/>
    </row>
    <row r="16" spans="1:6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5" customHeight="1">
      <c r="A17" s="44">
        <v>1</v>
      </c>
      <c r="B17" s="43">
        <v>235</v>
      </c>
      <c r="C17" s="123" t="s">
        <v>34</v>
      </c>
      <c r="D17" s="109" t="s">
        <v>48</v>
      </c>
      <c r="E17" s="44" t="s">
        <v>1413</v>
      </c>
      <c r="F17" s="265"/>
    </row>
    <row r="18" spans="1:6" s="90" customFormat="1" ht="15" customHeight="1">
      <c r="A18" s="44">
        <v>2</v>
      </c>
      <c r="B18" s="43">
        <v>614</v>
      </c>
      <c r="C18" s="123" t="s">
        <v>998</v>
      </c>
      <c r="D18" s="109" t="s">
        <v>787</v>
      </c>
      <c r="E18" s="44" t="s">
        <v>1414</v>
      </c>
      <c r="F18" s="265"/>
    </row>
    <row r="19" spans="1:6" s="90" customFormat="1" ht="15" customHeight="1">
      <c r="A19" s="44">
        <v>3</v>
      </c>
      <c r="B19" s="43">
        <v>201.99</v>
      </c>
      <c r="C19" s="123" t="s">
        <v>250</v>
      </c>
      <c r="D19" s="45" t="s">
        <v>194</v>
      </c>
      <c r="E19" s="44" t="s">
        <v>1412</v>
      </c>
      <c r="F19" s="265"/>
    </row>
    <row r="20" spans="1:6" s="90" customFormat="1" ht="15" customHeight="1">
      <c r="A20" s="44">
        <v>4</v>
      </c>
      <c r="B20" s="43">
        <v>4513.92</v>
      </c>
      <c r="C20" s="123" t="s">
        <v>663</v>
      </c>
      <c r="D20" s="45" t="s">
        <v>1363</v>
      </c>
      <c r="E20" s="44" t="s">
        <v>1412</v>
      </c>
      <c r="F20" s="265"/>
    </row>
    <row r="21" spans="1:6" s="90" customFormat="1" ht="15" customHeight="1">
      <c r="A21" s="44">
        <v>5</v>
      </c>
      <c r="B21" s="43">
        <v>137.44999999999999</v>
      </c>
      <c r="C21" s="123" t="s">
        <v>645</v>
      </c>
      <c r="D21" s="85" t="s">
        <v>1423</v>
      </c>
      <c r="E21" s="44" t="s">
        <v>1412</v>
      </c>
      <c r="F21" s="265"/>
    </row>
    <row r="22" spans="1:6" s="90" customFormat="1" ht="15" customHeight="1">
      <c r="A22" s="44">
        <v>6</v>
      </c>
      <c r="B22" s="43">
        <v>2421.65</v>
      </c>
      <c r="C22" s="123" t="s">
        <v>645</v>
      </c>
      <c r="D22" s="85" t="s">
        <v>1422</v>
      </c>
      <c r="E22" s="44" t="s">
        <v>1412</v>
      </c>
      <c r="F22" s="265"/>
    </row>
    <row r="23" spans="1:6" s="90" customFormat="1" ht="30">
      <c r="A23" s="44">
        <v>7</v>
      </c>
      <c r="B23" s="43">
        <v>312.01</v>
      </c>
      <c r="C23" s="123" t="s">
        <v>821</v>
      </c>
      <c r="D23" s="109" t="s">
        <v>1404</v>
      </c>
      <c r="E23" s="44" t="s">
        <v>1412</v>
      </c>
      <c r="F23" s="265"/>
    </row>
    <row r="24" spans="1:6" s="90" customFormat="1" ht="30">
      <c r="A24" s="44">
        <v>8</v>
      </c>
      <c r="B24" s="43">
        <v>602.23</v>
      </c>
      <c r="C24" s="123" t="s">
        <v>221</v>
      </c>
      <c r="D24" s="109" t="s">
        <v>1405</v>
      </c>
      <c r="E24" s="44" t="s">
        <v>1412</v>
      </c>
      <c r="F24" s="265"/>
    </row>
    <row r="25" spans="1:6" s="90" customFormat="1" ht="30">
      <c r="A25" s="44">
        <v>9</v>
      </c>
      <c r="B25" s="43">
        <v>1890.03</v>
      </c>
      <c r="C25" s="123" t="s">
        <v>821</v>
      </c>
      <c r="D25" s="109" t="s">
        <v>1405</v>
      </c>
      <c r="E25" s="44" t="s">
        <v>1412</v>
      </c>
      <c r="F25" s="265"/>
    </row>
    <row r="26" spans="1:6" s="90" customFormat="1" ht="15" customHeight="1">
      <c r="A26" s="44">
        <v>10</v>
      </c>
      <c r="B26" s="43">
        <v>654.27</v>
      </c>
      <c r="C26" s="123" t="s">
        <v>1040</v>
      </c>
      <c r="D26" s="109" t="s">
        <v>202</v>
      </c>
      <c r="E26" s="44" t="s">
        <v>1412</v>
      </c>
      <c r="F26" s="265"/>
    </row>
    <row r="27" spans="1:6" s="90" customFormat="1" ht="15" customHeight="1">
      <c r="A27" s="44">
        <v>11</v>
      </c>
      <c r="B27" s="43">
        <v>27512.55</v>
      </c>
      <c r="C27" s="123" t="s">
        <v>166</v>
      </c>
      <c r="D27" s="45" t="s">
        <v>1421</v>
      </c>
      <c r="E27" s="44" t="s">
        <v>1412</v>
      </c>
      <c r="F27" s="265"/>
    </row>
    <row r="28" spans="1:6" s="90" customFormat="1" ht="15" customHeight="1">
      <c r="A28" s="44">
        <v>12</v>
      </c>
      <c r="B28" s="43">
        <v>1419.99</v>
      </c>
      <c r="C28" s="123" t="s">
        <v>821</v>
      </c>
      <c r="D28" s="109" t="s">
        <v>1420</v>
      </c>
      <c r="E28" s="44" t="s">
        <v>1412</v>
      </c>
      <c r="F28" s="265"/>
    </row>
    <row r="29" spans="1:6" s="90" customFormat="1" ht="15" customHeight="1">
      <c r="A29" s="44">
        <v>13</v>
      </c>
      <c r="B29" s="43">
        <v>671.16</v>
      </c>
      <c r="C29" s="123" t="s">
        <v>622</v>
      </c>
      <c r="D29" s="109" t="s">
        <v>1419</v>
      </c>
      <c r="E29" s="44" t="s">
        <v>1412</v>
      </c>
      <c r="F29" s="265"/>
    </row>
    <row r="30" spans="1:6" s="90" customFormat="1" ht="15" customHeight="1">
      <c r="A30" s="44">
        <v>14</v>
      </c>
      <c r="B30" s="43">
        <v>534</v>
      </c>
      <c r="C30" s="123" t="s">
        <v>1417</v>
      </c>
      <c r="D30" s="109" t="s">
        <v>1418</v>
      </c>
      <c r="E30" s="44" t="s">
        <v>1412</v>
      </c>
      <c r="F30" s="265"/>
    </row>
    <row r="31" spans="1:6" s="90" customFormat="1" ht="15" customHeight="1">
      <c r="A31" s="44">
        <v>15</v>
      </c>
      <c r="B31" s="43">
        <v>355.57</v>
      </c>
      <c r="C31" s="123" t="s">
        <v>400</v>
      </c>
      <c r="D31" s="109" t="s">
        <v>1416</v>
      </c>
      <c r="E31" s="44" t="s">
        <v>1412</v>
      </c>
      <c r="F31" s="265"/>
    </row>
    <row r="32" spans="1:6" s="90" customFormat="1" ht="15" customHeight="1">
      <c r="A32" s="44">
        <v>16</v>
      </c>
      <c r="B32" s="43">
        <v>111.86</v>
      </c>
      <c r="C32" s="123" t="s">
        <v>893</v>
      </c>
      <c r="D32" s="109" t="s">
        <v>1415</v>
      </c>
      <c r="E32" s="44" t="s">
        <v>1412</v>
      </c>
      <c r="F32" s="265"/>
    </row>
    <row r="33" spans="1:6" s="90" customFormat="1" ht="15" customHeight="1">
      <c r="A33" s="44">
        <v>17</v>
      </c>
      <c r="B33" s="43">
        <v>212.99</v>
      </c>
      <c r="C33" s="123" t="s">
        <v>456</v>
      </c>
      <c r="D33" s="85" t="s">
        <v>281</v>
      </c>
      <c r="E33" s="44" t="s">
        <v>1412</v>
      </c>
      <c r="F33" s="265"/>
    </row>
    <row r="34" spans="1:6" s="90" customFormat="1" ht="15" customHeight="1">
      <c r="A34" s="44">
        <v>18</v>
      </c>
      <c r="B34" s="43">
        <v>1080.04</v>
      </c>
      <c r="C34" s="123" t="s">
        <v>596</v>
      </c>
      <c r="D34" s="85" t="s">
        <v>1335</v>
      </c>
      <c r="E34" s="44" t="s">
        <v>1412</v>
      </c>
      <c r="F34" s="265"/>
    </row>
    <row r="35" spans="1:6" s="90" customFormat="1" ht="15" customHeight="1">
      <c r="A35" s="44">
        <v>19</v>
      </c>
      <c r="B35" s="43">
        <v>105</v>
      </c>
      <c r="C35" s="123" t="s">
        <v>34</v>
      </c>
      <c r="D35" s="109" t="s">
        <v>48</v>
      </c>
      <c r="E35" s="44" t="s">
        <v>1412</v>
      </c>
      <c r="F35" s="265"/>
    </row>
    <row r="36" spans="1:6" s="90" customFormat="1" ht="15" customHeight="1">
      <c r="A36" s="44">
        <v>20</v>
      </c>
      <c r="B36" s="43">
        <v>215.63</v>
      </c>
      <c r="C36" s="123" t="s">
        <v>609</v>
      </c>
      <c r="D36" s="109" t="s">
        <v>194</v>
      </c>
      <c r="E36" s="44" t="s">
        <v>1392</v>
      </c>
      <c r="F36" s="265"/>
    </row>
    <row r="37" spans="1:6" s="90" customFormat="1" ht="30">
      <c r="A37" s="44">
        <v>21</v>
      </c>
      <c r="B37" s="43">
        <v>30</v>
      </c>
      <c r="C37" s="123" t="s">
        <v>34</v>
      </c>
      <c r="D37" s="109" t="s">
        <v>1316</v>
      </c>
      <c r="E37" s="44" t="s">
        <v>1392</v>
      </c>
      <c r="F37" s="265"/>
    </row>
    <row r="38" spans="1:6" s="90" customFormat="1">
      <c r="A38" s="44">
        <v>22</v>
      </c>
      <c r="B38" s="43">
        <v>682.6</v>
      </c>
      <c r="C38" s="123" t="s">
        <v>1398</v>
      </c>
      <c r="D38" s="109" t="s">
        <v>1410</v>
      </c>
      <c r="E38" s="44" t="s">
        <v>1393</v>
      </c>
      <c r="F38" s="265"/>
    </row>
    <row r="39" spans="1:6" s="90" customFormat="1" ht="30" customHeight="1">
      <c r="A39" s="44">
        <v>23</v>
      </c>
      <c r="B39" s="43">
        <v>50</v>
      </c>
      <c r="C39" s="123" t="s">
        <v>34</v>
      </c>
      <c r="D39" s="109" t="s">
        <v>1316</v>
      </c>
      <c r="E39" s="44" t="s">
        <v>1393</v>
      </c>
      <c r="F39" s="265"/>
    </row>
    <row r="40" spans="1:6" s="90" customFormat="1" ht="15" customHeight="1">
      <c r="A40" s="44">
        <v>24</v>
      </c>
      <c r="B40" s="43">
        <v>10</v>
      </c>
      <c r="C40" s="123" t="s">
        <v>34</v>
      </c>
      <c r="D40" s="109" t="s">
        <v>48</v>
      </c>
      <c r="E40" s="44" t="s">
        <v>1394</v>
      </c>
      <c r="F40" s="265"/>
    </row>
    <row r="41" spans="1:6" s="90" customFormat="1" ht="15" customHeight="1">
      <c r="A41" s="44">
        <v>25</v>
      </c>
      <c r="B41" s="43">
        <v>4513.92</v>
      </c>
      <c r="C41" s="123" t="s">
        <v>663</v>
      </c>
      <c r="D41" s="45" t="s">
        <v>1363</v>
      </c>
      <c r="E41" s="44" t="s">
        <v>1396</v>
      </c>
      <c r="F41" s="265"/>
    </row>
    <row r="42" spans="1:6" s="90" customFormat="1" ht="15" customHeight="1">
      <c r="A42" s="44">
        <v>26</v>
      </c>
      <c r="B42" s="43">
        <v>1222.6099999999999</v>
      </c>
      <c r="C42" s="123" t="s">
        <v>456</v>
      </c>
      <c r="D42" s="85" t="s">
        <v>281</v>
      </c>
      <c r="E42" s="44" t="s">
        <v>1396</v>
      </c>
      <c r="F42" s="265"/>
    </row>
    <row r="43" spans="1:6" s="90" customFormat="1" ht="30" customHeight="1">
      <c r="A43" s="44">
        <v>27</v>
      </c>
      <c r="B43" s="43">
        <v>173.56</v>
      </c>
      <c r="C43" s="123" t="s">
        <v>162</v>
      </c>
      <c r="D43" s="85" t="s">
        <v>1399</v>
      </c>
      <c r="E43" s="44" t="s">
        <v>1396</v>
      </c>
      <c r="F43" s="265"/>
    </row>
    <row r="44" spans="1:6" s="90" customFormat="1" ht="15" customHeight="1">
      <c r="A44" s="44">
        <v>28</v>
      </c>
      <c r="B44" s="43">
        <v>104.72</v>
      </c>
      <c r="C44" s="47" t="s">
        <v>645</v>
      </c>
      <c r="D44" s="85" t="s">
        <v>1400</v>
      </c>
      <c r="E44" s="44" t="s">
        <v>1396</v>
      </c>
      <c r="F44" s="265"/>
    </row>
    <row r="45" spans="1:6" s="90" customFormat="1" ht="30" customHeight="1">
      <c r="A45" s="44">
        <v>29</v>
      </c>
      <c r="B45" s="43">
        <v>1190</v>
      </c>
      <c r="C45" s="123" t="s">
        <v>1345</v>
      </c>
      <c r="D45" s="85" t="s">
        <v>1401</v>
      </c>
      <c r="E45" s="44" t="s">
        <v>1396</v>
      </c>
      <c r="F45" s="265"/>
    </row>
    <row r="46" spans="1:6" s="90" customFormat="1" ht="60">
      <c r="A46" s="44">
        <v>30</v>
      </c>
      <c r="B46" s="43">
        <v>9100.59</v>
      </c>
      <c r="C46" s="123" t="s">
        <v>821</v>
      </c>
      <c r="D46" s="254" t="s">
        <v>1411</v>
      </c>
      <c r="E46" s="44" t="s">
        <v>1396</v>
      </c>
      <c r="F46" s="265"/>
    </row>
    <row r="47" spans="1:6" s="90" customFormat="1" ht="30" customHeight="1">
      <c r="A47" s="44">
        <v>31</v>
      </c>
      <c r="B47" s="43">
        <v>2381</v>
      </c>
      <c r="C47" s="123" t="s">
        <v>615</v>
      </c>
      <c r="D47" s="109" t="s">
        <v>1402</v>
      </c>
      <c r="E47" s="44" t="s">
        <v>1396</v>
      </c>
      <c r="F47" s="265"/>
    </row>
    <row r="48" spans="1:6" s="90" customFormat="1" ht="30" customHeight="1">
      <c r="A48" s="44">
        <v>32</v>
      </c>
      <c r="B48" s="43">
        <v>127.53</v>
      </c>
      <c r="C48" s="123" t="s">
        <v>1126</v>
      </c>
      <c r="D48" s="109" t="s">
        <v>1403</v>
      </c>
      <c r="E48" s="44" t="s">
        <v>1396</v>
      </c>
      <c r="F48" s="265"/>
    </row>
    <row r="49" spans="1:6" s="90" customFormat="1" ht="30" customHeight="1">
      <c r="A49" s="44">
        <v>33</v>
      </c>
      <c r="B49" s="43">
        <v>36.340000000000003</v>
      </c>
      <c r="C49" s="123" t="s">
        <v>221</v>
      </c>
      <c r="D49" s="109" t="s">
        <v>1405</v>
      </c>
      <c r="E49" s="44" t="s">
        <v>1396</v>
      </c>
      <c r="F49" s="265"/>
    </row>
    <row r="50" spans="1:6" s="90" customFormat="1" ht="30" customHeight="1">
      <c r="A50" s="44">
        <v>34</v>
      </c>
      <c r="B50" s="43">
        <v>67.06</v>
      </c>
      <c r="C50" s="123" t="s">
        <v>821</v>
      </c>
      <c r="D50" s="109" t="s">
        <v>1404</v>
      </c>
      <c r="E50" s="44" t="s">
        <v>1396</v>
      </c>
      <c r="F50" s="265"/>
    </row>
    <row r="51" spans="1:6" s="90" customFormat="1" ht="30" customHeight="1">
      <c r="A51" s="44">
        <v>35</v>
      </c>
      <c r="B51" s="43">
        <v>2127.8000000000002</v>
      </c>
      <c r="C51" s="123" t="s">
        <v>821</v>
      </c>
      <c r="D51" s="109" t="s">
        <v>1405</v>
      </c>
      <c r="E51" s="44" t="s">
        <v>1396</v>
      </c>
      <c r="F51" s="265"/>
    </row>
    <row r="52" spans="1:6" s="90" customFormat="1" ht="30" customHeight="1">
      <c r="A52" s="44">
        <v>36</v>
      </c>
      <c r="B52" s="43">
        <v>140.41999999999999</v>
      </c>
      <c r="C52" s="123" t="s">
        <v>1222</v>
      </c>
      <c r="D52" s="109" t="s">
        <v>1406</v>
      </c>
      <c r="E52" s="44" t="s">
        <v>1396</v>
      </c>
      <c r="F52" s="265"/>
    </row>
    <row r="53" spans="1:6" s="90" customFormat="1" ht="15" customHeight="1">
      <c r="A53" s="44">
        <v>37</v>
      </c>
      <c r="B53" s="43">
        <v>9025.2000000000007</v>
      </c>
      <c r="C53" s="123" t="s">
        <v>1407</v>
      </c>
      <c r="D53" s="109" t="s">
        <v>202</v>
      </c>
      <c r="E53" s="44" t="s">
        <v>1396</v>
      </c>
      <c r="F53" s="265"/>
    </row>
    <row r="54" spans="1:6" s="90" customFormat="1" ht="15" customHeight="1">
      <c r="A54" s="44">
        <v>38</v>
      </c>
      <c r="B54" s="110">
        <v>1374.16</v>
      </c>
      <c r="C54" s="90" t="s">
        <v>160</v>
      </c>
      <c r="D54" s="109" t="s">
        <v>202</v>
      </c>
      <c r="E54" s="44" t="s">
        <v>1396</v>
      </c>
      <c r="F54" s="265"/>
    </row>
    <row r="55" spans="1:6" s="90" customFormat="1" ht="15" customHeight="1">
      <c r="A55" s="44">
        <v>39</v>
      </c>
      <c r="B55" s="43">
        <v>1097.4100000000001</v>
      </c>
      <c r="C55" s="123" t="s">
        <v>1222</v>
      </c>
      <c r="D55" s="109" t="s">
        <v>202</v>
      </c>
      <c r="E55" s="44" t="s">
        <v>1396</v>
      </c>
      <c r="F55" s="265"/>
    </row>
    <row r="56" spans="1:6" s="90" customFormat="1" ht="15" customHeight="1">
      <c r="A56" s="44">
        <v>40</v>
      </c>
      <c r="B56" s="43">
        <v>3757.42</v>
      </c>
      <c r="C56" s="123" t="s">
        <v>186</v>
      </c>
      <c r="D56" s="109" t="s">
        <v>202</v>
      </c>
      <c r="E56" s="44" t="s">
        <v>1396</v>
      </c>
      <c r="F56" s="265"/>
    </row>
    <row r="57" spans="1:6" s="90" customFormat="1" ht="15" customHeight="1">
      <c r="A57" s="44">
        <v>41</v>
      </c>
      <c r="B57" s="43">
        <v>610</v>
      </c>
      <c r="C57" s="123" t="s">
        <v>34</v>
      </c>
      <c r="D57" s="109" t="s">
        <v>48</v>
      </c>
      <c r="E57" s="44" t="s">
        <v>1395</v>
      </c>
      <c r="F57" s="265"/>
    </row>
    <row r="58" spans="1:6" s="90" customFormat="1" ht="60">
      <c r="A58" s="44">
        <v>42</v>
      </c>
      <c r="B58" s="43">
        <v>5295.5</v>
      </c>
      <c r="C58" s="123" t="s">
        <v>1234</v>
      </c>
      <c r="D58" s="109" t="s">
        <v>1408</v>
      </c>
      <c r="E58" s="44" t="s">
        <v>1397</v>
      </c>
      <c r="F58" s="265"/>
    </row>
    <row r="59" spans="1:6" s="90" customFormat="1">
      <c r="A59" s="259"/>
      <c r="B59" s="268"/>
      <c r="C59" s="201"/>
      <c r="D59" s="260"/>
      <c r="E59" s="259"/>
      <c r="F59" s="265"/>
    </row>
    <row r="60" spans="1:6" s="255" customFormat="1" ht="15" customHeight="1">
      <c r="A60" s="269" t="s">
        <v>1409</v>
      </c>
      <c r="B60" s="269"/>
      <c r="C60" s="269"/>
      <c r="D60" s="269"/>
      <c r="E60" s="269"/>
      <c r="F60" s="270"/>
    </row>
    <row r="61" spans="1:6" s="90" customFormat="1" ht="15" customHeight="1">
      <c r="B61" s="256"/>
      <c r="C61" s="257"/>
      <c r="E61" s="110"/>
      <c r="F61" s="265"/>
    </row>
    <row r="62" spans="1:6" s="151" customFormat="1" ht="15" customHeight="1">
      <c r="B62" s="190"/>
      <c r="E62" s="190"/>
      <c r="F62" s="266"/>
    </row>
    <row r="63" spans="1:6" s="151" customFormat="1" ht="15" customHeight="1">
      <c r="A63" s="337" t="s">
        <v>574</v>
      </c>
      <c r="B63" s="337"/>
      <c r="C63" s="248"/>
      <c r="E63" s="152"/>
      <c r="F63" s="266"/>
    </row>
    <row r="64" spans="1:6" s="258" customFormat="1" ht="15" customHeight="1">
      <c r="A64" s="337" t="s">
        <v>575</v>
      </c>
      <c r="B64" s="337"/>
      <c r="C64" s="337"/>
      <c r="D64" s="151" t="s">
        <v>896</v>
      </c>
      <c r="E64" s="152"/>
      <c r="F64" s="267"/>
    </row>
    <row r="65" spans="1:6" s="258" customFormat="1" ht="15" customHeight="1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5" customHeight="1">
      <c r="A66" s="211"/>
      <c r="B66" s="153"/>
      <c r="C66" s="151"/>
      <c r="D66" s="151"/>
      <c r="E66" s="190" t="s">
        <v>1081</v>
      </c>
      <c r="F66" s="267"/>
    </row>
    <row r="67" spans="1:6" ht="15" customHeight="1"/>
    <row r="68" spans="1:6" ht="15" customHeight="1"/>
  </sheetData>
  <mergeCells count="10">
    <mergeCell ref="A7:E7"/>
    <mergeCell ref="A15:E15"/>
    <mergeCell ref="A63:B63"/>
    <mergeCell ref="A64:C64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5"/>
  <sheetViews>
    <sheetView topLeftCell="A28" workbookViewId="0">
      <selection activeCell="D40" sqref="D40"/>
    </sheetView>
  </sheetViews>
  <sheetFormatPr defaultRowHeight="15"/>
  <cols>
    <col min="1" max="1" width="4.140625" style="110" customWidth="1"/>
    <col min="2" max="2" width="10.5703125" style="111" customWidth="1"/>
    <col min="3" max="3" width="28.28515625" style="46" customWidth="1"/>
    <col min="4" max="4" width="40.5703125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6" s="115" customFormat="1" ht="12.75" customHeight="1">
      <c r="A1" s="338" t="s">
        <v>16</v>
      </c>
      <c r="B1" s="338"/>
      <c r="C1" s="338"/>
      <c r="D1" s="338"/>
      <c r="E1" s="338"/>
    </row>
    <row r="2" spans="1:6" s="115" customFormat="1" ht="12.75" customHeight="1">
      <c r="A2" s="339"/>
      <c r="B2" s="339"/>
      <c r="C2" s="339"/>
      <c r="D2" s="339"/>
      <c r="E2" s="339"/>
    </row>
    <row r="3" spans="1:6" s="115" customFormat="1" ht="12.75" customHeight="1">
      <c r="A3" s="339"/>
      <c r="B3" s="339"/>
      <c r="C3" s="339"/>
      <c r="D3" s="339"/>
      <c r="E3" s="339"/>
    </row>
    <row r="4" spans="1:6" s="115" customFormat="1" ht="12.75" customHeight="1">
      <c r="A4" s="339" t="s">
        <v>1312</v>
      </c>
      <c r="B4" s="339"/>
      <c r="C4" s="339"/>
      <c r="D4" s="339"/>
      <c r="E4" s="339"/>
    </row>
    <row r="5" spans="1:6" s="115" customFormat="1" ht="12.75" customHeight="1">
      <c r="A5" s="339" t="s">
        <v>1356</v>
      </c>
      <c r="B5" s="339"/>
      <c r="C5" s="339"/>
      <c r="D5" s="339"/>
      <c r="E5" s="339"/>
    </row>
    <row r="6" spans="1:6" s="115" customFormat="1" ht="12.75" customHeight="1">
      <c r="A6" s="339"/>
      <c r="B6" s="339"/>
      <c r="C6" s="339"/>
      <c r="D6" s="339"/>
      <c r="E6" s="339"/>
    </row>
    <row r="7" spans="1:6" s="116" customFormat="1" ht="12.75" customHeight="1">
      <c r="A7" s="340" t="s">
        <v>2</v>
      </c>
      <c r="B7" s="340"/>
      <c r="C7" s="340"/>
      <c r="D7" s="340"/>
      <c r="E7" s="340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2.95" customHeight="1">
      <c r="A9" s="127">
        <v>1</v>
      </c>
      <c r="B9" s="128">
        <f>74678+16148+43214+10793+6138+1327+3552+887</f>
        <v>156737</v>
      </c>
      <c r="C9" s="121" t="s">
        <v>1059</v>
      </c>
      <c r="D9" s="122" t="s">
        <v>948</v>
      </c>
      <c r="E9" s="212" t="s">
        <v>1359</v>
      </c>
      <c r="F9" s="244"/>
    </row>
    <row r="10" spans="1:6" s="116" customFormat="1" ht="12.95" customHeight="1">
      <c r="A10" s="127">
        <v>2</v>
      </c>
      <c r="B10" s="128">
        <v>4191</v>
      </c>
      <c r="C10" s="123" t="s">
        <v>945</v>
      </c>
      <c r="D10" s="148" t="s">
        <v>946</v>
      </c>
      <c r="E10" s="212" t="s">
        <v>1359</v>
      </c>
    </row>
    <row r="11" spans="1:6" s="116" customFormat="1" ht="12.95" customHeight="1">
      <c r="A11" s="127">
        <v>3</v>
      </c>
      <c r="B11" s="128">
        <v>29038</v>
      </c>
      <c r="C11" s="123" t="s">
        <v>34</v>
      </c>
      <c r="D11" s="122" t="s">
        <v>947</v>
      </c>
      <c r="E11" s="212" t="s">
        <v>1358</v>
      </c>
    </row>
    <row r="12" spans="1:6" s="116" customFormat="1" ht="12.95" customHeight="1">
      <c r="A12" s="127">
        <v>4</v>
      </c>
      <c r="B12" s="128">
        <v>2203</v>
      </c>
      <c r="C12" s="123" t="s">
        <v>34</v>
      </c>
      <c r="D12" s="122" t="s">
        <v>947</v>
      </c>
      <c r="E12" s="212" t="s">
        <v>1361</v>
      </c>
    </row>
    <row r="13" spans="1:6" s="116" customFormat="1" ht="12.95" customHeight="1">
      <c r="A13" s="127">
        <v>5</v>
      </c>
      <c r="B13" s="242">
        <v>744</v>
      </c>
      <c r="C13" s="123" t="s">
        <v>34</v>
      </c>
      <c r="D13" s="122" t="s">
        <v>947</v>
      </c>
      <c r="E13" s="243" t="s">
        <v>1357</v>
      </c>
    </row>
    <row r="14" spans="1:6" s="240" customFormat="1" ht="14.1" customHeight="1">
      <c r="A14" s="234"/>
      <c r="B14" s="235"/>
      <c r="C14" s="236"/>
      <c r="D14" s="237"/>
      <c r="E14" s="238"/>
    </row>
    <row r="15" spans="1:6" ht="14.1" customHeight="1">
      <c r="A15" s="347" t="s">
        <v>8</v>
      </c>
      <c r="B15" s="347"/>
      <c r="C15" s="347"/>
      <c r="D15" s="347"/>
      <c r="E15" s="347"/>
    </row>
    <row r="16" spans="1:6" ht="29.2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2.95" customHeight="1">
      <c r="A17" s="44">
        <v>6</v>
      </c>
      <c r="B17" s="43">
        <v>590</v>
      </c>
      <c r="C17" s="123" t="s">
        <v>207</v>
      </c>
      <c r="D17" s="109" t="s">
        <v>1375</v>
      </c>
      <c r="E17" s="44" t="s">
        <v>1376</v>
      </c>
    </row>
    <row r="18" spans="1:6" s="90" customFormat="1" ht="12.95" customHeight="1">
      <c r="A18" s="44">
        <v>7</v>
      </c>
      <c r="B18" s="43">
        <v>1220.51</v>
      </c>
      <c r="C18" s="123" t="s">
        <v>567</v>
      </c>
      <c r="D18" s="85" t="s">
        <v>1377</v>
      </c>
      <c r="E18" s="44" t="s">
        <v>1378</v>
      </c>
    </row>
    <row r="19" spans="1:6" s="90" customFormat="1" ht="12.95" customHeight="1">
      <c r="A19" s="44">
        <v>8</v>
      </c>
      <c r="B19" s="43">
        <v>190</v>
      </c>
      <c r="C19" s="123" t="s">
        <v>34</v>
      </c>
      <c r="D19" s="109" t="s">
        <v>48</v>
      </c>
      <c r="E19" s="44" t="s">
        <v>1357</v>
      </c>
    </row>
    <row r="20" spans="1:6" s="90" customFormat="1" ht="12.95" customHeight="1">
      <c r="A20" s="44">
        <v>9</v>
      </c>
      <c r="B20" s="43">
        <v>540.02</v>
      </c>
      <c r="C20" s="123" t="s">
        <v>596</v>
      </c>
      <c r="D20" s="85" t="s">
        <v>1335</v>
      </c>
      <c r="E20" s="44" t="s">
        <v>1379</v>
      </c>
    </row>
    <row r="21" spans="1:6" s="90" customFormat="1" ht="12.95" customHeight="1">
      <c r="A21" s="44">
        <v>10</v>
      </c>
      <c r="B21" s="43">
        <v>3336.93</v>
      </c>
      <c r="C21" s="123" t="s">
        <v>1380</v>
      </c>
      <c r="D21" s="109" t="s">
        <v>1381</v>
      </c>
      <c r="E21" s="44" t="s">
        <v>1379</v>
      </c>
    </row>
    <row r="22" spans="1:6" s="90" customFormat="1" ht="12.95" customHeight="1">
      <c r="A22" s="44">
        <v>11</v>
      </c>
      <c r="B22" s="43">
        <v>111.86</v>
      </c>
      <c r="C22" s="123" t="s">
        <v>1348</v>
      </c>
      <c r="D22" s="109" t="s">
        <v>1382</v>
      </c>
      <c r="E22" s="44" t="s">
        <v>1379</v>
      </c>
    </row>
    <row r="23" spans="1:6" s="90" customFormat="1" ht="12.95" customHeight="1">
      <c r="A23" s="44">
        <v>12</v>
      </c>
      <c r="B23" s="43">
        <v>24850.05</v>
      </c>
      <c r="C23" s="123" t="s">
        <v>623</v>
      </c>
      <c r="D23" s="45" t="s">
        <v>1383</v>
      </c>
      <c r="E23" s="44" t="s">
        <v>1379</v>
      </c>
    </row>
    <row r="24" spans="1:6" s="90" customFormat="1" ht="12.95" customHeight="1">
      <c r="A24" s="44">
        <v>13</v>
      </c>
      <c r="B24" s="43">
        <v>290</v>
      </c>
      <c r="C24" s="123" t="s">
        <v>207</v>
      </c>
      <c r="D24" s="109" t="s">
        <v>1384</v>
      </c>
      <c r="E24" s="44" t="s">
        <v>1379</v>
      </c>
    </row>
    <row r="25" spans="1:6" s="90" customFormat="1" ht="12.95" customHeight="1">
      <c r="A25" s="44">
        <v>14</v>
      </c>
      <c r="B25" s="43">
        <v>77.56</v>
      </c>
      <c r="C25" s="123" t="s">
        <v>251</v>
      </c>
      <c r="D25" s="109" t="s">
        <v>1385</v>
      </c>
      <c r="E25" s="44" t="s">
        <v>1379</v>
      </c>
    </row>
    <row r="26" spans="1:6" s="90" customFormat="1" ht="12.95" customHeight="1">
      <c r="A26" s="44">
        <v>15</v>
      </c>
      <c r="B26" s="43">
        <v>201.71</v>
      </c>
      <c r="C26" s="123" t="s">
        <v>661</v>
      </c>
      <c r="D26" s="109" t="s">
        <v>194</v>
      </c>
      <c r="E26" s="44" t="s">
        <v>1379</v>
      </c>
    </row>
    <row r="27" spans="1:6" s="90" customFormat="1" ht="46.5" customHeight="1">
      <c r="A27" s="44">
        <v>16</v>
      </c>
      <c r="B27" s="43">
        <v>1868.3</v>
      </c>
      <c r="C27" s="123" t="s">
        <v>239</v>
      </c>
      <c r="D27" s="109" t="s">
        <v>1386</v>
      </c>
      <c r="E27" s="44" t="s">
        <v>1379</v>
      </c>
      <c r="F27" s="245"/>
    </row>
    <row r="28" spans="1:6" s="90" customFormat="1" ht="12.95" customHeight="1">
      <c r="A28" s="44">
        <v>17</v>
      </c>
      <c r="B28" s="43">
        <v>148.24</v>
      </c>
      <c r="C28" s="123" t="s">
        <v>609</v>
      </c>
      <c r="D28" s="109" t="s">
        <v>194</v>
      </c>
      <c r="E28" s="44" t="s">
        <v>1379</v>
      </c>
    </row>
    <row r="29" spans="1:6" s="90" customFormat="1" ht="12.95" customHeight="1">
      <c r="A29" s="44">
        <v>18</v>
      </c>
      <c r="B29" s="43">
        <v>159.59</v>
      </c>
      <c r="C29" s="123" t="s">
        <v>162</v>
      </c>
      <c r="D29" s="85" t="s">
        <v>1387</v>
      </c>
      <c r="E29" s="44" t="s">
        <v>1379</v>
      </c>
    </row>
    <row r="30" spans="1:6" s="90" customFormat="1" ht="12.95" customHeight="1">
      <c r="A30" s="44">
        <v>19</v>
      </c>
      <c r="B30" s="43">
        <v>399.9</v>
      </c>
      <c r="C30" s="123" t="s">
        <v>247</v>
      </c>
      <c r="D30" s="109" t="s">
        <v>1388</v>
      </c>
      <c r="E30" s="44" t="s">
        <v>1379</v>
      </c>
    </row>
    <row r="31" spans="1:6" s="90" customFormat="1" ht="12.95" customHeight="1">
      <c r="A31" s="44">
        <v>20</v>
      </c>
      <c r="B31" s="43">
        <v>559.69000000000005</v>
      </c>
      <c r="C31" s="123" t="s">
        <v>1389</v>
      </c>
      <c r="D31" s="109" t="s">
        <v>202</v>
      </c>
      <c r="E31" s="44" t="s">
        <v>1379</v>
      </c>
    </row>
    <row r="32" spans="1:6" s="90" customFormat="1" ht="12.95" customHeight="1">
      <c r="A32" s="44">
        <v>21</v>
      </c>
      <c r="B32" s="43">
        <v>540.02</v>
      </c>
      <c r="C32" s="123" t="s">
        <v>596</v>
      </c>
      <c r="D32" s="85" t="s">
        <v>1335</v>
      </c>
      <c r="E32" s="44" t="s">
        <v>1360</v>
      </c>
    </row>
    <row r="33" spans="1:5" s="90" customFormat="1" ht="12.95" customHeight="1">
      <c r="A33" s="44">
        <v>22</v>
      </c>
      <c r="B33" s="43">
        <v>66.16</v>
      </c>
      <c r="C33" s="123" t="s">
        <v>184</v>
      </c>
      <c r="D33" s="109" t="s">
        <v>1374</v>
      </c>
      <c r="E33" s="44" t="s">
        <v>1361</v>
      </c>
    </row>
    <row r="34" spans="1:5" s="90" customFormat="1" ht="12.95" customHeight="1">
      <c r="A34" s="44">
        <v>23</v>
      </c>
      <c r="B34" s="43">
        <v>226.1</v>
      </c>
      <c r="C34" s="123" t="s">
        <v>1372</v>
      </c>
      <c r="D34" s="109" t="s">
        <v>1373</v>
      </c>
      <c r="E34" s="44" t="s">
        <v>1361</v>
      </c>
    </row>
    <row r="35" spans="1:5" s="90" customFormat="1" ht="12.95" customHeight="1">
      <c r="A35" s="44">
        <v>24</v>
      </c>
      <c r="B35" s="43">
        <v>850</v>
      </c>
      <c r="C35" s="123" t="s">
        <v>1370</v>
      </c>
      <c r="D35" s="85" t="s">
        <v>1371</v>
      </c>
      <c r="E35" s="44" t="s">
        <v>1361</v>
      </c>
    </row>
    <row r="36" spans="1:5" s="90" customFormat="1" ht="12.95" customHeight="1">
      <c r="A36" s="44">
        <v>25</v>
      </c>
      <c r="B36" s="43">
        <v>514.91999999999996</v>
      </c>
      <c r="C36" s="123" t="s">
        <v>235</v>
      </c>
      <c r="D36" s="85" t="s">
        <v>1390</v>
      </c>
      <c r="E36" s="44" t="s">
        <v>1361</v>
      </c>
    </row>
    <row r="37" spans="1:5" s="90" customFormat="1" ht="12.95" customHeight="1">
      <c r="A37" s="44">
        <v>26</v>
      </c>
      <c r="B37" s="43">
        <v>1059.6300000000001</v>
      </c>
      <c r="C37" s="123" t="s">
        <v>1222</v>
      </c>
      <c r="D37" s="109" t="s">
        <v>202</v>
      </c>
      <c r="E37" s="44" t="s">
        <v>1361</v>
      </c>
    </row>
    <row r="38" spans="1:5" s="90" customFormat="1" ht="12.95" customHeight="1">
      <c r="A38" s="44">
        <v>27</v>
      </c>
      <c r="B38" s="43">
        <v>2102.91</v>
      </c>
      <c r="C38" s="123" t="s">
        <v>160</v>
      </c>
      <c r="D38" s="109" t="s">
        <v>202</v>
      </c>
      <c r="E38" s="44" t="s">
        <v>1361</v>
      </c>
    </row>
    <row r="39" spans="1:5" s="90" customFormat="1" ht="12.95" customHeight="1">
      <c r="A39" s="44">
        <v>28</v>
      </c>
      <c r="B39" s="43">
        <v>3271.33</v>
      </c>
      <c r="C39" s="123" t="s">
        <v>186</v>
      </c>
      <c r="D39" s="109" t="s">
        <v>202</v>
      </c>
      <c r="E39" s="44" t="s">
        <v>1361</v>
      </c>
    </row>
    <row r="40" spans="1:5" s="90" customFormat="1" ht="30">
      <c r="A40" s="44">
        <v>29</v>
      </c>
      <c r="B40" s="43">
        <v>255.06</v>
      </c>
      <c r="C40" s="123" t="s">
        <v>1368</v>
      </c>
      <c r="D40" s="109" t="s">
        <v>1369</v>
      </c>
      <c r="E40" s="44" t="s">
        <v>1361</v>
      </c>
    </row>
    <row r="41" spans="1:5" s="90" customFormat="1" ht="12.95" customHeight="1">
      <c r="A41" s="44">
        <v>30</v>
      </c>
      <c r="B41" s="43">
        <v>257.04000000000002</v>
      </c>
      <c r="C41" s="123" t="s">
        <v>967</v>
      </c>
      <c r="D41" s="85" t="s">
        <v>1367</v>
      </c>
      <c r="E41" s="44" t="s">
        <v>1361</v>
      </c>
    </row>
    <row r="42" spans="1:5" s="90" customFormat="1" ht="12.95" customHeight="1">
      <c r="A42" s="44">
        <v>31</v>
      </c>
      <c r="B42" s="43">
        <v>2379.6999999999998</v>
      </c>
      <c r="C42" s="123" t="s">
        <v>615</v>
      </c>
      <c r="D42" s="109" t="s">
        <v>1366</v>
      </c>
      <c r="E42" s="44" t="s">
        <v>1361</v>
      </c>
    </row>
    <row r="43" spans="1:5" s="90" customFormat="1" ht="12.95" customHeight="1">
      <c r="A43" s="44">
        <v>32</v>
      </c>
      <c r="B43" s="43">
        <v>1653</v>
      </c>
      <c r="C43" s="123" t="s">
        <v>998</v>
      </c>
      <c r="D43" s="85" t="s">
        <v>1087</v>
      </c>
      <c r="E43" s="44" t="s">
        <v>1361</v>
      </c>
    </row>
    <row r="44" spans="1:5" s="90" customFormat="1" ht="12.95" customHeight="1">
      <c r="A44" s="44">
        <v>33</v>
      </c>
      <c r="B44" s="43">
        <v>797.4</v>
      </c>
      <c r="C44" s="123" t="s">
        <v>1183</v>
      </c>
      <c r="D44" s="85" t="s">
        <v>1365</v>
      </c>
      <c r="E44" s="44" t="s">
        <v>1361</v>
      </c>
    </row>
    <row r="45" spans="1:5" s="90" customFormat="1" ht="12.95" customHeight="1">
      <c r="A45" s="44">
        <v>34</v>
      </c>
      <c r="B45" s="43">
        <v>874.65</v>
      </c>
      <c r="C45" s="123" t="s">
        <v>622</v>
      </c>
      <c r="D45" s="85" t="s">
        <v>1364</v>
      </c>
      <c r="E45" s="44" t="s">
        <v>1361</v>
      </c>
    </row>
    <row r="46" spans="1:5" s="90" customFormat="1" ht="12.95" customHeight="1">
      <c r="A46" s="44">
        <v>35</v>
      </c>
      <c r="B46" s="43">
        <v>3009.28</v>
      </c>
      <c r="C46" s="123" t="s">
        <v>1362</v>
      </c>
      <c r="D46" s="45" t="s">
        <v>1363</v>
      </c>
      <c r="E46" s="44" t="s">
        <v>1361</v>
      </c>
    </row>
    <row r="47" spans="1:5" s="90" customFormat="1" ht="12.95" customHeight="1">
      <c r="A47" s="44">
        <v>36</v>
      </c>
      <c r="B47" s="43">
        <v>392.56</v>
      </c>
      <c r="C47" s="123" t="s">
        <v>184</v>
      </c>
      <c r="D47" s="85" t="s">
        <v>325</v>
      </c>
      <c r="E47" s="44" t="s">
        <v>1361</v>
      </c>
    </row>
    <row r="48" spans="1:5" s="90" customFormat="1" ht="12.95" customHeight="1">
      <c r="A48" s="44">
        <v>37</v>
      </c>
      <c r="B48" s="43">
        <v>120</v>
      </c>
      <c r="C48" s="123" t="s">
        <v>34</v>
      </c>
      <c r="D48" s="109" t="s">
        <v>48</v>
      </c>
      <c r="E48" s="44" t="s">
        <v>1359</v>
      </c>
    </row>
    <row r="49" spans="1:5" s="90" customFormat="1" ht="12.95" customHeight="1">
      <c r="B49" s="246"/>
    </row>
    <row r="50" spans="1:5" s="90" customFormat="1" ht="12.95" customHeight="1">
      <c r="B50" s="246"/>
      <c r="C50" s="247"/>
      <c r="E50" s="110"/>
    </row>
    <row r="51" spans="1:5" s="151" customFormat="1" ht="12.95" customHeight="1">
      <c r="E51" s="190"/>
    </row>
    <row r="52" spans="1:5" s="151" customFormat="1" ht="12.95" customHeight="1">
      <c r="A52" s="337" t="s">
        <v>574</v>
      </c>
      <c r="B52" s="337"/>
      <c r="C52" s="241"/>
      <c r="E52" s="152"/>
    </row>
    <row r="53" spans="1:5" s="231" customFormat="1" ht="12.95" customHeight="1">
      <c r="A53" s="337" t="s">
        <v>575</v>
      </c>
      <c r="B53" s="337"/>
      <c r="C53" s="337"/>
      <c r="D53" s="151" t="s">
        <v>896</v>
      </c>
      <c r="E53" s="152"/>
    </row>
    <row r="54" spans="1:5" s="231" customFormat="1" ht="12.95" customHeight="1">
      <c r="A54" s="211"/>
      <c r="B54" s="153"/>
      <c r="C54" s="151"/>
      <c r="D54" s="151" t="s">
        <v>897</v>
      </c>
      <c r="E54" s="190" t="s">
        <v>898</v>
      </c>
    </row>
    <row r="55" spans="1:5" s="231" customFormat="1" ht="12.95" customHeight="1">
      <c r="A55" s="211"/>
      <c r="B55" s="153"/>
      <c r="C55" s="151"/>
      <c r="D55" s="151"/>
      <c r="E55" s="190" t="s">
        <v>1081</v>
      </c>
    </row>
  </sheetData>
  <mergeCells count="10">
    <mergeCell ref="A53:C53"/>
    <mergeCell ref="A6:E6"/>
    <mergeCell ref="A3:E3"/>
    <mergeCell ref="A1:E1"/>
    <mergeCell ref="A4:E4"/>
    <mergeCell ref="A5:E5"/>
    <mergeCell ref="A7:E7"/>
    <mergeCell ref="A15:E15"/>
    <mergeCell ref="A52:B52"/>
    <mergeCell ref="A2:E2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72"/>
  <sheetViews>
    <sheetView topLeftCell="A34" workbookViewId="0">
      <selection activeCell="D40" sqref="D40"/>
    </sheetView>
  </sheetViews>
  <sheetFormatPr defaultRowHeight="15"/>
  <cols>
    <col min="1" max="1" width="4.140625" style="110" customWidth="1"/>
    <col min="2" max="2" width="12" style="111" bestFit="1" customWidth="1"/>
    <col min="3" max="3" width="29.5703125" style="46" customWidth="1"/>
    <col min="4" max="4" width="33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7" s="115" customFormat="1" ht="12.75" customHeight="1">
      <c r="A1" s="338" t="s">
        <v>16</v>
      </c>
      <c r="B1" s="338"/>
      <c r="C1" s="338"/>
      <c r="D1" s="338"/>
      <c r="E1" s="338"/>
    </row>
    <row r="2" spans="1:7" s="115" customFormat="1" ht="12.75" customHeight="1">
      <c r="A2" s="225"/>
      <c r="B2" s="225"/>
      <c r="C2" s="225"/>
      <c r="D2" s="225"/>
      <c r="E2" s="226"/>
    </row>
    <row r="3" spans="1:7" s="115" customFormat="1" ht="12.75" customHeight="1">
      <c r="A3" s="339" t="s">
        <v>1312</v>
      </c>
      <c r="B3" s="339"/>
      <c r="C3" s="339"/>
      <c r="D3" s="339"/>
      <c r="E3" s="339"/>
    </row>
    <row r="4" spans="1:7" s="115" customFormat="1" ht="12.75" customHeight="1">
      <c r="A4" s="339" t="s">
        <v>1314</v>
      </c>
      <c r="B4" s="339"/>
      <c r="C4" s="339"/>
      <c r="D4" s="339"/>
      <c r="E4" s="339"/>
    </row>
    <row r="5" spans="1:7" s="115" customFormat="1" ht="12.75" customHeight="1">
      <c r="A5" s="226"/>
      <c r="B5" s="226"/>
      <c r="C5" s="226"/>
      <c r="D5" s="226"/>
      <c r="E5" s="226"/>
    </row>
    <row r="6" spans="1:7" s="116" customFormat="1" ht="12.75" customHeight="1">
      <c r="A6" s="340" t="s">
        <v>2</v>
      </c>
      <c r="B6" s="340"/>
      <c r="C6" s="340"/>
      <c r="D6" s="340"/>
      <c r="E6" s="340"/>
    </row>
    <row r="7" spans="1:7" s="119" customFormat="1" ht="27.95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7" s="116" customFormat="1" ht="14.1" customHeight="1">
      <c r="A8" s="127">
        <v>1</v>
      </c>
      <c r="B8" s="128">
        <f>73087+15468+41428+10321+6859+1452+3888+969</f>
        <v>153472</v>
      </c>
      <c r="C8" s="121" t="s">
        <v>1059</v>
      </c>
      <c r="D8" s="122" t="s">
        <v>948</v>
      </c>
      <c r="E8" s="212" t="s">
        <v>1339</v>
      </c>
      <c r="F8" s="233"/>
      <c r="G8" s="233"/>
    </row>
    <row r="9" spans="1:7" s="116" customFormat="1" ht="14.1" customHeight="1">
      <c r="A9" s="127">
        <v>2</v>
      </c>
      <c r="B9" s="128">
        <v>3841</v>
      </c>
      <c r="C9" s="123" t="s">
        <v>945</v>
      </c>
      <c r="D9" s="148" t="s">
        <v>946</v>
      </c>
      <c r="E9" s="212" t="s">
        <v>1339</v>
      </c>
    </row>
    <row r="10" spans="1:7" s="116" customFormat="1" ht="14.1" customHeight="1">
      <c r="A10" s="127">
        <v>3</v>
      </c>
      <c r="B10" s="128">
        <v>1741</v>
      </c>
      <c r="C10" s="123" t="s">
        <v>34</v>
      </c>
      <c r="D10" s="122" t="s">
        <v>947</v>
      </c>
      <c r="E10" s="212" t="s">
        <v>1319</v>
      </c>
    </row>
    <row r="11" spans="1:7" s="116" customFormat="1" ht="14.1" customHeight="1">
      <c r="A11" s="127">
        <v>4</v>
      </c>
      <c r="B11" s="128">
        <f>28255</f>
        <v>28255</v>
      </c>
      <c r="C11" s="123" t="s">
        <v>34</v>
      </c>
      <c r="D11" s="122" t="s">
        <v>947</v>
      </c>
      <c r="E11" s="212" t="s">
        <v>1318</v>
      </c>
      <c r="F11" s="197"/>
    </row>
    <row r="12" spans="1:7" s="240" customFormat="1" ht="14.1" customHeight="1">
      <c r="A12" s="234"/>
      <c r="B12" s="235"/>
      <c r="C12" s="236"/>
      <c r="D12" s="237"/>
      <c r="E12" s="238"/>
      <c r="F12" s="239"/>
    </row>
    <row r="13" spans="1:7" ht="14.1" customHeight="1">
      <c r="A13" s="347" t="s">
        <v>8</v>
      </c>
      <c r="B13" s="347"/>
      <c r="C13" s="347"/>
      <c r="D13" s="347"/>
      <c r="E13" s="347"/>
    </row>
    <row r="14" spans="1:7" ht="29.2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7" s="90" customFormat="1" ht="15" customHeight="1">
      <c r="A15" s="44">
        <v>1</v>
      </c>
      <c r="B15" s="43">
        <v>1732.17</v>
      </c>
      <c r="C15" s="123" t="s">
        <v>567</v>
      </c>
      <c r="D15" s="85" t="s">
        <v>850</v>
      </c>
      <c r="E15" s="44" t="s">
        <v>1322</v>
      </c>
    </row>
    <row r="16" spans="1:7" s="90" customFormat="1" ht="30">
      <c r="A16" s="44">
        <v>2</v>
      </c>
      <c r="B16" s="43">
        <v>300</v>
      </c>
      <c r="C16" s="123" t="s">
        <v>34</v>
      </c>
      <c r="D16" s="109" t="s">
        <v>48</v>
      </c>
      <c r="E16" s="44" t="s">
        <v>1322</v>
      </c>
    </row>
    <row r="17" spans="1:5" s="90" customFormat="1" ht="45">
      <c r="A17" s="44">
        <v>3</v>
      </c>
      <c r="B17" s="43">
        <v>892.5</v>
      </c>
      <c r="C17" s="123" t="s">
        <v>1194</v>
      </c>
      <c r="D17" s="109" t="s">
        <v>1354</v>
      </c>
      <c r="E17" s="44" t="s">
        <v>1355</v>
      </c>
    </row>
    <row r="18" spans="1:5" s="90" customFormat="1">
      <c r="A18" s="44">
        <v>4</v>
      </c>
      <c r="B18" s="43">
        <v>672.17</v>
      </c>
      <c r="C18" s="123" t="s">
        <v>1204</v>
      </c>
      <c r="D18" s="109" t="s">
        <v>325</v>
      </c>
      <c r="E18" s="44" t="s">
        <v>1320</v>
      </c>
    </row>
    <row r="19" spans="1:5" s="90" customFormat="1" ht="30">
      <c r="A19" s="44">
        <v>5</v>
      </c>
      <c r="B19" s="43">
        <v>250.28</v>
      </c>
      <c r="C19" s="123" t="s">
        <v>456</v>
      </c>
      <c r="D19" s="85" t="s">
        <v>281</v>
      </c>
      <c r="E19" s="44" t="s">
        <v>1320</v>
      </c>
    </row>
    <row r="20" spans="1:5" s="90" customFormat="1" ht="15" customHeight="1">
      <c r="A20" s="44">
        <v>6</v>
      </c>
      <c r="B20" s="43">
        <v>706.86</v>
      </c>
      <c r="C20" s="47" t="s">
        <v>645</v>
      </c>
      <c r="D20" s="85" t="s">
        <v>1343</v>
      </c>
      <c r="E20" s="44" t="s">
        <v>1320</v>
      </c>
    </row>
    <row r="21" spans="1:5" s="90" customFormat="1" ht="15" customHeight="1">
      <c r="A21" s="44">
        <v>7</v>
      </c>
      <c r="B21" s="43">
        <v>1570.8</v>
      </c>
      <c r="C21" s="47" t="s">
        <v>645</v>
      </c>
      <c r="D21" s="85" t="s">
        <v>1344</v>
      </c>
      <c r="E21" s="44" t="s">
        <v>1320</v>
      </c>
    </row>
    <row r="22" spans="1:5" s="90" customFormat="1" ht="15" customHeight="1">
      <c r="A22" s="44">
        <v>8</v>
      </c>
      <c r="B22" s="43">
        <v>209.44</v>
      </c>
      <c r="C22" s="47" t="s">
        <v>645</v>
      </c>
      <c r="D22" s="85" t="s">
        <v>1327</v>
      </c>
      <c r="E22" s="44" t="s">
        <v>1320</v>
      </c>
    </row>
    <row r="23" spans="1:5" s="90" customFormat="1">
      <c r="A23" s="44">
        <v>9</v>
      </c>
      <c r="B23" s="43">
        <v>154.26</v>
      </c>
      <c r="C23" s="123" t="s">
        <v>609</v>
      </c>
      <c r="D23" s="45" t="s">
        <v>194</v>
      </c>
      <c r="E23" s="44" t="s">
        <v>1320</v>
      </c>
    </row>
    <row r="24" spans="1:5" s="90" customFormat="1">
      <c r="A24" s="44">
        <v>10</v>
      </c>
      <c r="B24" s="43">
        <v>198.68</v>
      </c>
      <c r="C24" s="123" t="s">
        <v>661</v>
      </c>
      <c r="D24" s="45" t="s">
        <v>194</v>
      </c>
      <c r="E24" s="44" t="s">
        <v>1320</v>
      </c>
    </row>
    <row r="25" spans="1:5" s="90" customFormat="1" ht="45">
      <c r="A25" s="44">
        <v>11</v>
      </c>
      <c r="B25" s="43">
        <v>2380</v>
      </c>
      <c r="C25" s="123" t="s">
        <v>1345</v>
      </c>
      <c r="D25" s="85" t="s">
        <v>1346</v>
      </c>
      <c r="E25" s="44" t="s">
        <v>1320</v>
      </c>
    </row>
    <row r="26" spans="1:5" s="90" customFormat="1">
      <c r="A26" s="44">
        <v>12</v>
      </c>
      <c r="B26" s="43">
        <v>1653</v>
      </c>
      <c r="C26" s="123" t="s">
        <v>207</v>
      </c>
      <c r="D26" s="109" t="s">
        <v>1087</v>
      </c>
      <c r="E26" s="44" t="s">
        <v>1320</v>
      </c>
    </row>
    <row r="27" spans="1:5" s="90" customFormat="1">
      <c r="A27" s="44">
        <v>13</v>
      </c>
      <c r="B27" s="43">
        <v>474.1</v>
      </c>
      <c r="C27" s="123" t="s">
        <v>1244</v>
      </c>
      <c r="D27" s="109" t="s">
        <v>1104</v>
      </c>
      <c r="E27" s="44" t="s">
        <v>1320</v>
      </c>
    </row>
    <row r="28" spans="1:5" s="90" customFormat="1">
      <c r="A28" s="44">
        <v>14</v>
      </c>
      <c r="B28" s="43">
        <v>53.7</v>
      </c>
      <c r="C28" s="123" t="s">
        <v>251</v>
      </c>
      <c r="D28" s="109" t="s">
        <v>1347</v>
      </c>
      <c r="E28" s="44" t="s">
        <v>1320</v>
      </c>
    </row>
    <row r="29" spans="1:5" s="90" customFormat="1" ht="30">
      <c r="A29" s="44">
        <v>15</v>
      </c>
      <c r="B29" s="43">
        <v>111.86</v>
      </c>
      <c r="C29" s="123" t="s">
        <v>1348</v>
      </c>
      <c r="D29" s="109" t="s">
        <v>1349</v>
      </c>
      <c r="E29" s="44" t="s">
        <v>1320</v>
      </c>
    </row>
    <row r="30" spans="1:5" s="90" customFormat="1">
      <c r="A30" s="44">
        <v>16</v>
      </c>
      <c r="B30" s="43">
        <v>19880.04</v>
      </c>
      <c r="C30" s="123" t="s">
        <v>623</v>
      </c>
      <c r="D30" s="45" t="s">
        <v>1350</v>
      </c>
      <c r="E30" s="44" t="s">
        <v>1320</v>
      </c>
    </row>
    <row r="31" spans="1:5" s="90" customFormat="1" ht="30">
      <c r="A31" s="44">
        <v>17</v>
      </c>
      <c r="B31" s="43">
        <v>1700.03</v>
      </c>
      <c r="C31" s="123" t="s">
        <v>1253</v>
      </c>
      <c r="D31" s="109" t="s">
        <v>1351</v>
      </c>
      <c r="E31" s="44" t="s">
        <v>1320</v>
      </c>
    </row>
    <row r="32" spans="1:5" s="90" customFormat="1" ht="30">
      <c r="A32" s="44">
        <v>18</v>
      </c>
      <c r="B32" s="43">
        <v>640</v>
      </c>
      <c r="C32" s="123" t="s">
        <v>1352</v>
      </c>
      <c r="D32" s="109" t="s">
        <v>1353</v>
      </c>
      <c r="E32" s="44" t="s">
        <v>1320</v>
      </c>
    </row>
    <row r="33" spans="1:5" s="90" customFormat="1">
      <c r="A33" s="44">
        <v>19</v>
      </c>
      <c r="B33" s="43">
        <v>9025.2000000000007</v>
      </c>
      <c r="C33" s="123" t="s">
        <v>1280</v>
      </c>
      <c r="D33" s="109" t="s">
        <v>202</v>
      </c>
      <c r="E33" s="44" t="s">
        <v>1320</v>
      </c>
    </row>
    <row r="34" spans="1:5" s="90" customFormat="1">
      <c r="A34" s="44">
        <v>20</v>
      </c>
      <c r="B34" s="43">
        <v>1302.77</v>
      </c>
      <c r="C34" s="123" t="s">
        <v>1040</v>
      </c>
      <c r="D34" s="109" t="s">
        <v>202</v>
      </c>
      <c r="E34" s="44" t="s">
        <v>1320</v>
      </c>
    </row>
    <row r="35" spans="1:5" s="90" customFormat="1" ht="30">
      <c r="A35" s="44">
        <v>21</v>
      </c>
      <c r="B35" s="43">
        <v>600</v>
      </c>
      <c r="C35" s="123" t="s">
        <v>34</v>
      </c>
      <c r="D35" s="109" t="s">
        <v>48</v>
      </c>
      <c r="E35" s="44" t="s">
        <v>1320</v>
      </c>
    </row>
    <row r="36" spans="1:5" s="90" customFormat="1" ht="30">
      <c r="A36" s="44">
        <v>22</v>
      </c>
      <c r="B36" s="43">
        <v>1152.9100000000001</v>
      </c>
      <c r="C36" s="123" t="s">
        <v>567</v>
      </c>
      <c r="D36" s="85" t="s">
        <v>850</v>
      </c>
      <c r="E36" s="44" t="s">
        <v>1319</v>
      </c>
    </row>
    <row r="37" spans="1:5" s="90" customFormat="1" ht="30">
      <c r="A37" s="44">
        <v>23</v>
      </c>
      <c r="B37" s="43">
        <v>235.59</v>
      </c>
      <c r="C37" s="123" t="s">
        <v>1337</v>
      </c>
      <c r="D37" s="109" t="s">
        <v>1338</v>
      </c>
      <c r="E37" s="44" t="s">
        <v>1317</v>
      </c>
    </row>
    <row r="38" spans="1:5" s="90" customFormat="1" ht="45">
      <c r="A38" s="44">
        <v>24</v>
      </c>
      <c r="B38" s="43">
        <v>160</v>
      </c>
      <c r="C38" s="123" t="s">
        <v>34</v>
      </c>
      <c r="D38" s="109" t="s">
        <v>1316</v>
      </c>
      <c r="E38" s="44" t="s">
        <v>1317</v>
      </c>
    </row>
    <row r="39" spans="1:5" s="90" customFormat="1" ht="30">
      <c r="A39" s="44">
        <v>25</v>
      </c>
      <c r="B39" s="43">
        <v>13.57</v>
      </c>
      <c r="C39" s="123" t="s">
        <v>199</v>
      </c>
      <c r="D39" s="109" t="s">
        <v>1328</v>
      </c>
      <c r="E39" s="44" t="s">
        <v>1315</v>
      </c>
    </row>
    <row r="40" spans="1:5" s="90" customFormat="1">
      <c r="A40" s="44">
        <v>26</v>
      </c>
      <c r="B40" s="43">
        <v>4879</v>
      </c>
      <c r="C40" s="123" t="s">
        <v>844</v>
      </c>
      <c r="D40" s="149" t="s">
        <v>1205</v>
      </c>
      <c r="E40" s="44" t="s">
        <v>1315</v>
      </c>
    </row>
    <row r="41" spans="1:5" s="90" customFormat="1">
      <c r="A41" s="44">
        <v>27</v>
      </c>
      <c r="B41" s="43">
        <v>1080.04</v>
      </c>
      <c r="C41" s="123" t="s">
        <v>596</v>
      </c>
      <c r="D41" s="85" t="s">
        <v>1335</v>
      </c>
      <c r="E41" s="44" t="s">
        <v>1315</v>
      </c>
    </row>
    <row r="42" spans="1:5" s="90" customFormat="1" ht="30">
      <c r="A42" s="44">
        <v>28</v>
      </c>
      <c r="B42" s="43">
        <v>1124.55</v>
      </c>
      <c r="C42" s="123" t="s">
        <v>645</v>
      </c>
      <c r="D42" s="85" t="s">
        <v>1340</v>
      </c>
      <c r="E42" s="44" t="s">
        <v>1315</v>
      </c>
    </row>
    <row r="43" spans="1:5" s="90" customFormat="1" ht="30">
      <c r="A43" s="44">
        <v>29</v>
      </c>
      <c r="B43" s="43">
        <v>449.82</v>
      </c>
      <c r="C43" s="123" t="s">
        <v>645</v>
      </c>
      <c r="D43" s="85" t="s">
        <v>1341</v>
      </c>
      <c r="E43" s="44" t="s">
        <v>1315</v>
      </c>
    </row>
    <row r="44" spans="1:5" s="90" customFormat="1">
      <c r="A44" s="44">
        <v>30</v>
      </c>
      <c r="B44" s="43">
        <v>138.99</v>
      </c>
      <c r="C44" s="123" t="s">
        <v>649</v>
      </c>
      <c r="D44" s="85" t="s">
        <v>1342</v>
      </c>
      <c r="E44" s="44" t="s">
        <v>1315</v>
      </c>
    </row>
    <row r="45" spans="1:5" s="90" customFormat="1" ht="30">
      <c r="A45" s="44">
        <v>31</v>
      </c>
      <c r="B45" s="43">
        <v>189.07</v>
      </c>
      <c r="C45" s="123" t="s">
        <v>162</v>
      </c>
      <c r="D45" s="85" t="s">
        <v>1326</v>
      </c>
      <c r="E45" s="44" t="s">
        <v>1315</v>
      </c>
    </row>
    <row r="46" spans="1:5" s="90" customFormat="1">
      <c r="A46" s="44">
        <v>32</v>
      </c>
      <c r="B46" s="43">
        <v>1019.64</v>
      </c>
      <c r="C46" s="123" t="s">
        <v>810</v>
      </c>
      <c r="D46" s="109" t="s">
        <v>1329</v>
      </c>
      <c r="E46" s="44" t="s">
        <v>1315</v>
      </c>
    </row>
    <row r="47" spans="1:5" s="90" customFormat="1">
      <c r="A47" s="44">
        <v>33</v>
      </c>
      <c r="B47" s="43">
        <v>685</v>
      </c>
      <c r="C47" s="123" t="s">
        <v>207</v>
      </c>
      <c r="D47" s="109" t="s">
        <v>787</v>
      </c>
      <c r="E47" s="44" t="s">
        <v>1315</v>
      </c>
    </row>
    <row r="48" spans="1:5" s="90" customFormat="1">
      <c r="A48" s="44">
        <v>34</v>
      </c>
      <c r="B48" s="43">
        <v>675.92</v>
      </c>
      <c r="C48" s="123" t="s">
        <v>199</v>
      </c>
      <c r="D48" s="109" t="s">
        <v>1325</v>
      </c>
      <c r="E48" s="44" t="s">
        <v>1315</v>
      </c>
    </row>
    <row r="49" spans="1:5" s="90" customFormat="1" ht="30">
      <c r="A49" s="44">
        <v>35</v>
      </c>
      <c r="B49" s="43">
        <v>2381.4</v>
      </c>
      <c r="C49" s="123" t="s">
        <v>615</v>
      </c>
      <c r="D49" s="109" t="s">
        <v>1324</v>
      </c>
      <c r="E49" s="44" t="s">
        <v>1315</v>
      </c>
    </row>
    <row r="50" spans="1:5" s="90" customFormat="1">
      <c r="A50" s="44">
        <v>36</v>
      </c>
      <c r="B50" s="43">
        <v>107.12</v>
      </c>
      <c r="C50" s="123" t="s">
        <v>251</v>
      </c>
      <c r="D50" s="109" t="s">
        <v>1323</v>
      </c>
      <c r="E50" s="44" t="s">
        <v>1315</v>
      </c>
    </row>
    <row r="51" spans="1:5" s="90" customFormat="1">
      <c r="A51" s="44">
        <v>37</v>
      </c>
      <c r="B51" s="43">
        <v>1599.99</v>
      </c>
      <c r="C51" s="123" t="s">
        <v>1330</v>
      </c>
      <c r="D51" s="109" t="s">
        <v>1331</v>
      </c>
      <c r="E51" s="44" t="s">
        <v>1315</v>
      </c>
    </row>
    <row r="52" spans="1:5" s="90" customFormat="1" ht="31.5">
      <c r="A52" s="44">
        <v>38</v>
      </c>
      <c r="B52" s="43">
        <v>1850.08</v>
      </c>
      <c r="C52" s="123" t="s">
        <v>1253</v>
      </c>
      <c r="D52" s="228" t="s">
        <v>1333</v>
      </c>
      <c r="E52" s="44" t="s">
        <v>1315</v>
      </c>
    </row>
    <row r="53" spans="1:5" s="90" customFormat="1" ht="45">
      <c r="A53" s="44">
        <v>39</v>
      </c>
      <c r="B53" s="43">
        <v>127.53</v>
      </c>
      <c r="C53" s="123" t="s">
        <v>1126</v>
      </c>
      <c r="D53" s="109" t="s">
        <v>1332</v>
      </c>
      <c r="E53" s="44" t="s">
        <v>1315</v>
      </c>
    </row>
    <row r="54" spans="1:5" s="90" customFormat="1">
      <c r="A54" s="44">
        <v>40</v>
      </c>
      <c r="B54" s="43">
        <v>4176.47</v>
      </c>
      <c r="C54" s="123" t="s">
        <v>186</v>
      </c>
      <c r="D54" s="109" t="s">
        <v>202</v>
      </c>
      <c r="E54" s="44" t="s">
        <v>1315</v>
      </c>
    </row>
    <row r="55" spans="1:5" s="90" customFormat="1">
      <c r="A55" s="44">
        <v>41</v>
      </c>
      <c r="B55" s="43">
        <v>236.75</v>
      </c>
      <c r="C55" s="123" t="s">
        <v>1288</v>
      </c>
      <c r="D55" s="109" t="s">
        <v>202</v>
      </c>
      <c r="E55" s="44" t="s">
        <v>1315</v>
      </c>
    </row>
    <row r="56" spans="1:5" s="90" customFormat="1">
      <c r="A56" s="44">
        <v>42</v>
      </c>
      <c r="B56" s="43">
        <v>9025.2000000000007</v>
      </c>
      <c r="C56" s="123" t="s">
        <v>1280</v>
      </c>
      <c r="D56" s="109" t="s">
        <v>202</v>
      </c>
      <c r="E56" s="44" t="s">
        <v>1315</v>
      </c>
    </row>
    <row r="57" spans="1:5" s="90" customFormat="1">
      <c r="A57" s="44">
        <v>43</v>
      </c>
      <c r="B57" s="43">
        <v>893.57</v>
      </c>
      <c r="C57" s="123" t="s">
        <v>160</v>
      </c>
      <c r="D57" s="109" t="s">
        <v>202</v>
      </c>
      <c r="E57" s="44" t="s">
        <v>1315</v>
      </c>
    </row>
    <row r="58" spans="1:5" s="90" customFormat="1">
      <c r="A58" s="44">
        <v>44</v>
      </c>
      <c r="B58" s="43">
        <v>1154.03</v>
      </c>
      <c r="C58" s="123" t="s">
        <v>1222</v>
      </c>
      <c r="D58" s="109" t="s">
        <v>202</v>
      </c>
      <c r="E58" s="44" t="s">
        <v>1315</v>
      </c>
    </row>
    <row r="59" spans="1:5" s="90" customFormat="1">
      <c r="A59" s="44">
        <v>45</v>
      </c>
      <c r="B59" s="43">
        <v>89.27</v>
      </c>
      <c r="C59" s="123" t="s">
        <v>221</v>
      </c>
      <c r="D59" s="83" t="s">
        <v>1230</v>
      </c>
      <c r="E59" s="44" t="s">
        <v>1315</v>
      </c>
    </row>
    <row r="60" spans="1:5" s="90" customFormat="1">
      <c r="A60" s="44">
        <v>46</v>
      </c>
      <c r="B60" s="43">
        <v>670.46</v>
      </c>
      <c r="C60" s="123" t="s">
        <v>665</v>
      </c>
      <c r="D60" s="83" t="s">
        <v>1230</v>
      </c>
      <c r="E60" s="44" t="s">
        <v>1315</v>
      </c>
    </row>
    <row r="61" spans="1:5" s="90" customFormat="1">
      <c r="A61" s="44">
        <v>47</v>
      </c>
      <c r="B61" s="43">
        <v>2314.7399999999998</v>
      </c>
      <c r="C61" s="123" t="s">
        <v>1253</v>
      </c>
      <c r="D61" s="83" t="s">
        <v>1230</v>
      </c>
      <c r="E61" s="44" t="s">
        <v>1315</v>
      </c>
    </row>
    <row r="62" spans="1:5" s="90" customFormat="1" ht="30">
      <c r="A62" s="44">
        <v>48</v>
      </c>
      <c r="B62" s="43">
        <v>16.920000000000002</v>
      </c>
      <c r="C62" s="123" t="s">
        <v>1253</v>
      </c>
      <c r="D62" s="109" t="s">
        <v>651</v>
      </c>
      <c r="E62" s="44" t="s">
        <v>1315</v>
      </c>
    </row>
    <row r="63" spans="1:5" s="90" customFormat="1" ht="45">
      <c r="A63" s="44">
        <v>49</v>
      </c>
      <c r="B63" s="43">
        <v>113.05</v>
      </c>
      <c r="C63" s="123" t="s">
        <v>1088</v>
      </c>
      <c r="D63" s="109" t="s">
        <v>1336</v>
      </c>
      <c r="E63" s="44" t="s">
        <v>1315</v>
      </c>
    </row>
    <row r="64" spans="1:5" s="90" customFormat="1" ht="45">
      <c r="A64" s="44">
        <v>50</v>
      </c>
      <c r="B64" s="43">
        <v>40.46</v>
      </c>
      <c r="C64" s="123" t="s">
        <v>1204</v>
      </c>
      <c r="D64" s="109" t="s">
        <v>1334</v>
      </c>
      <c r="E64" s="44" t="s">
        <v>1315</v>
      </c>
    </row>
    <row r="65" spans="1:5" s="90" customFormat="1" ht="45">
      <c r="A65" s="44">
        <v>51</v>
      </c>
      <c r="B65" s="43">
        <v>1078</v>
      </c>
      <c r="C65" s="123" t="s">
        <v>34</v>
      </c>
      <c r="D65" s="109" t="s">
        <v>1321</v>
      </c>
      <c r="E65" s="44" t="s">
        <v>1315</v>
      </c>
    </row>
    <row r="66" spans="1:5" s="90" customFormat="1"/>
    <row r="67" spans="1:5" s="151" customFormat="1" ht="12.75"/>
    <row r="68" spans="1:5" s="151" customFormat="1" ht="12.75">
      <c r="A68" s="337" t="s">
        <v>574</v>
      </c>
      <c r="B68" s="337"/>
      <c r="C68" s="227"/>
      <c r="E68" s="152"/>
    </row>
    <row r="69" spans="1:5" s="231" customFormat="1" ht="12.75">
      <c r="A69" s="337" t="s">
        <v>575</v>
      </c>
      <c r="B69" s="337"/>
      <c r="C69" s="337"/>
      <c r="D69" s="151" t="s">
        <v>896</v>
      </c>
      <c r="E69" s="152"/>
    </row>
    <row r="70" spans="1:5" s="231" customFormat="1" ht="12.75">
      <c r="A70" s="211"/>
      <c r="B70" s="153"/>
      <c r="C70" s="151"/>
      <c r="D70" s="151" t="s">
        <v>897</v>
      </c>
      <c r="E70" s="190" t="s">
        <v>898</v>
      </c>
    </row>
    <row r="71" spans="1:5" s="231" customFormat="1" ht="12.75">
      <c r="A71" s="211"/>
      <c r="B71" s="153"/>
      <c r="C71" s="151"/>
      <c r="D71" s="151"/>
      <c r="E71" s="190" t="s">
        <v>1081</v>
      </c>
    </row>
    <row r="72" spans="1:5" s="231" customFormat="1" ht="12.75">
      <c r="A72" s="229"/>
      <c r="B72" s="230"/>
      <c r="D72" s="232"/>
    </row>
  </sheetData>
  <mergeCells count="7">
    <mergeCell ref="A68:B68"/>
    <mergeCell ref="A69:C69"/>
    <mergeCell ref="A1:E1"/>
    <mergeCell ref="A3:E3"/>
    <mergeCell ref="A4:E4"/>
    <mergeCell ref="A6:E6"/>
    <mergeCell ref="A13:E13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6"/>
  <sheetViews>
    <sheetView topLeftCell="A25" workbookViewId="0">
      <selection activeCell="H8" sqref="H8"/>
    </sheetView>
  </sheetViews>
  <sheetFormatPr defaultRowHeight="15"/>
  <cols>
    <col min="1" max="1" width="4.140625" style="110" customWidth="1"/>
    <col min="2" max="2" width="12" style="111" bestFit="1" customWidth="1"/>
    <col min="3" max="3" width="27.28515625" style="46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38" t="s">
        <v>16</v>
      </c>
      <c r="B1" s="338"/>
      <c r="C1" s="338"/>
      <c r="D1" s="338"/>
      <c r="E1" s="338"/>
    </row>
    <row r="2" spans="1:6" s="115" customFormat="1" ht="12.75" customHeight="1">
      <c r="A2" s="223"/>
      <c r="B2" s="223"/>
      <c r="C2" s="223"/>
      <c r="D2" s="223"/>
      <c r="E2" s="223"/>
    </row>
    <row r="3" spans="1:6" s="115" customFormat="1" ht="12.75" customHeight="1">
      <c r="A3" s="339" t="s">
        <v>1312</v>
      </c>
      <c r="B3" s="339"/>
      <c r="C3" s="339"/>
      <c r="D3" s="339"/>
      <c r="E3" s="339"/>
    </row>
    <row r="4" spans="1:6" s="115" customFormat="1" ht="12.75" customHeight="1">
      <c r="A4" s="339" t="s">
        <v>1313</v>
      </c>
      <c r="B4" s="339"/>
      <c r="C4" s="339"/>
      <c r="D4" s="339"/>
      <c r="E4" s="339"/>
    </row>
    <row r="5" spans="1:6" s="115" customFormat="1" ht="12.75" customHeight="1">
      <c r="A5" s="224"/>
      <c r="B5" s="224"/>
      <c r="C5" s="224"/>
      <c r="D5" s="224"/>
      <c r="E5" s="224"/>
    </row>
    <row r="6" spans="1:6" s="115" customFormat="1" ht="12.75" customHeight="1">
      <c r="A6" s="339"/>
      <c r="B6" s="339"/>
      <c r="C6" s="339"/>
      <c r="D6" s="339"/>
      <c r="E6" s="339"/>
    </row>
    <row r="7" spans="1:6" s="116" customFormat="1" ht="12.75" customHeight="1">
      <c r="A7" s="340" t="s">
        <v>2</v>
      </c>
      <c r="B7" s="340"/>
      <c r="C7" s="340"/>
      <c r="D7" s="340"/>
      <c r="E7" s="340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146725</v>
      </c>
      <c r="C9" s="121" t="s">
        <v>1059</v>
      </c>
      <c r="D9" s="122" t="s">
        <v>948</v>
      </c>
      <c r="E9" s="144" t="s">
        <v>1311</v>
      </c>
    </row>
    <row r="10" spans="1:6" s="116" customFormat="1" ht="14.1" customHeight="1">
      <c r="A10" s="127">
        <v>2</v>
      </c>
      <c r="B10" s="128">
        <v>3692</v>
      </c>
      <c r="C10" s="123" t="s">
        <v>945</v>
      </c>
      <c r="D10" s="148" t="s">
        <v>946</v>
      </c>
      <c r="E10" s="144" t="s">
        <v>1311</v>
      </c>
    </row>
    <row r="11" spans="1:6" s="116" customFormat="1" ht="14.1" customHeight="1">
      <c r="A11" s="127">
        <v>3</v>
      </c>
      <c r="B11" s="128">
        <v>27857</v>
      </c>
      <c r="C11" s="123" t="s">
        <v>34</v>
      </c>
      <c r="D11" s="122" t="s">
        <v>947</v>
      </c>
      <c r="E11" s="144" t="s">
        <v>1310</v>
      </c>
      <c r="F11" s="197"/>
    </row>
    <row r="12" spans="1:6" s="116" customFormat="1" ht="14.1" customHeight="1">
      <c r="A12" s="139"/>
      <c r="B12" s="140">
        <f>SUM(B9:B11)</f>
        <v>178274</v>
      </c>
      <c r="C12" s="141"/>
      <c r="D12" s="142"/>
      <c r="E12" s="221"/>
      <c r="F12" s="197"/>
    </row>
    <row r="13" spans="1:6" s="207" customFormat="1" ht="14.1" customHeight="1">
      <c r="A13" s="139"/>
      <c r="B13" s="140"/>
      <c r="C13" s="141"/>
      <c r="D13" s="142"/>
      <c r="E13" s="221"/>
      <c r="F13" s="206"/>
    </row>
    <row r="14" spans="1:6" s="207" customFormat="1" ht="14.1" customHeight="1">
      <c r="A14" s="139"/>
      <c r="B14" s="140"/>
      <c r="C14" s="141"/>
      <c r="D14" s="142"/>
      <c r="E14" s="221"/>
      <c r="F14" s="206"/>
    </row>
    <row r="15" spans="1:6" s="116" customFormat="1" ht="14.1" customHeight="1">
      <c r="A15" s="163"/>
      <c r="B15" s="166"/>
      <c r="C15" s="167"/>
      <c r="D15" s="164"/>
      <c r="E15" s="220"/>
      <c r="F15" s="197"/>
    </row>
    <row r="16" spans="1:6" ht="14.1" customHeight="1">
      <c r="A16" s="347" t="s">
        <v>8</v>
      </c>
      <c r="B16" s="347"/>
      <c r="C16" s="347"/>
      <c r="D16" s="347"/>
      <c r="E16" s="347"/>
    </row>
    <row r="17" spans="1:5" ht="29.25" customHeight="1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>
      <c r="A18" s="44">
        <v>1</v>
      </c>
      <c r="B18" s="43">
        <v>540.02</v>
      </c>
      <c r="C18" s="123" t="s">
        <v>596</v>
      </c>
      <c r="D18" s="85" t="s">
        <v>1082</v>
      </c>
      <c r="E18" s="44" t="s">
        <v>1302</v>
      </c>
    </row>
    <row r="19" spans="1:5" ht="30">
      <c r="A19" s="171">
        <v>2</v>
      </c>
      <c r="B19" s="43">
        <v>276</v>
      </c>
      <c r="C19" s="123" t="s">
        <v>1073</v>
      </c>
      <c r="D19" s="85" t="s">
        <v>1072</v>
      </c>
      <c r="E19" s="44" t="s">
        <v>1302</v>
      </c>
    </row>
    <row r="20" spans="1:5" ht="30">
      <c r="A20" s="44">
        <v>3</v>
      </c>
      <c r="B20" s="43">
        <v>262.75</v>
      </c>
      <c r="C20" s="123" t="s">
        <v>1308</v>
      </c>
      <c r="D20" s="85" t="s">
        <v>1309</v>
      </c>
      <c r="E20" s="44" t="s">
        <v>1302</v>
      </c>
    </row>
    <row r="21" spans="1:5">
      <c r="A21" s="171">
        <v>4</v>
      </c>
      <c r="B21" s="43">
        <v>25143.48</v>
      </c>
      <c r="C21" s="123" t="s">
        <v>623</v>
      </c>
      <c r="D21" s="45" t="s">
        <v>1307</v>
      </c>
      <c r="E21" s="44" t="s">
        <v>1302</v>
      </c>
    </row>
    <row r="22" spans="1:5" ht="30">
      <c r="A22" s="44">
        <v>5</v>
      </c>
      <c r="B22" s="43">
        <v>1134</v>
      </c>
      <c r="C22" s="123" t="s">
        <v>996</v>
      </c>
      <c r="D22" s="85" t="s">
        <v>1306</v>
      </c>
      <c r="E22" s="44" t="s">
        <v>1302</v>
      </c>
    </row>
    <row r="23" spans="1:5">
      <c r="A23" s="171">
        <v>6</v>
      </c>
      <c r="B23" s="43">
        <v>309.29000000000002</v>
      </c>
      <c r="C23" s="123" t="s">
        <v>1244</v>
      </c>
      <c r="D23" s="85" t="s">
        <v>1305</v>
      </c>
      <c r="E23" s="44" t="s">
        <v>1302</v>
      </c>
    </row>
    <row r="24" spans="1:5" s="90" customFormat="1">
      <c r="A24" s="44">
        <v>7</v>
      </c>
      <c r="B24" s="43">
        <v>198.36</v>
      </c>
      <c r="C24" s="123" t="s">
        <v>661</v>
      </c>
      <c r="D24" s="45" t="s">
        <v>194</v>
      </c>
      <c r="E24" s="44" t="s">
        <v>1302</v>
      </c>
    </row>
    <row r="25" spans="1:5">
      <c r="A25" s="171">
        <v>8</v>
      </c>
      <c r="B25" s="43">
        <v>4513.92</v>
      </c>
      <c r="C25" s="123" t="s">
        <v>663</v>
      </c>
      <c r="D25" s="45" t="s">
        <v>1304</v>
      </c>
      <c r="E25" s="44" t="s">
        <v>1302</v>
      </c>
    </row>
    <row r="26" spans="1:5">
      <c r="A26" s="44">
        <v>9</v>
      </c>
      <c r="B26" s="43">
        <v>193.98</v>
      </c>
      <c r="C26" s="123" t="s">
        <v>609</v>
      </c>
      <c r="D26" s="45" t="s">
        <v>194</v>
      </c>
      <c r="E26" s="44" t="s">
        <v>1302</v>
      </c>
    </row>
    <row r="27" spans="1:5" ht="30">
      <c r="A27" s="171">
        <v>10</v>
      </c>
      <c r="B27" s="43">
        <v>360.51</v>
      </c>
      <c r="C27" s="123" t="s">
        <v>456</v>
      </c>
      <c r="D27" s="85" t="s">
        <v>281</v>
      </c>
      <c r="E27" s="44" t="s">
        <v>1302</v>
      </c>
    </row>
    <row r="28" spans="1:5">
      <c r="A28" s="44">
        <v>11</v>
      </c>
      <c r="B28" s="75">
        <v>293.01</v>
      </c>
      <c r="C28" s="123" t="s">
        <v>199</v>
      </c>
      <c r="D28" s="83" t="s">
        <v>1303</v>
      </c>
      <c r="E28" s="83" t="s">
        <v>1302</v>
      </c>
    </row>
    <row r="29" spans="1:5" s="90" customFormat="1" ht="30">
      <c r="A29" s="171">
        <v>12</v>
      </c>
      <c r="B29" s="43">
        <v>615</v>
      </c>
      <c r="C29" s="123" t="s">
        <v>34</v>
      </c>
      <c r="D29" s="109" t="s">
        <v>1112</v>
      </c>
      <c r="E29" s="47" t="s">
        <v>1302</v>
      </c>
    </row>
    <row r="30" spans="1:5" s="90" customFormat="1">
      <c r="A30" s="147"/>
      <c r="B30" s="198">
        <f>SUM(B18:B29)</f>
        <v>33840.32</v>
      </c>
      <c r="C30" s="141"/>
      <c r="D30" s="138"/>
      <c r="E30" s="219"/>
    </row>
    <row r="31" spans="1:5" s="90" customFormat="1">
      <c r="A31" s="147"/>
      <c r="B31" s="198">
        <f>B12+B30</f>
        <v>212114.32</v>
      </c>
      <c r="C31" s="141"/>
      <c r="D31" s="138"/>
      <c r="E31" s="219"/>
    </row>
    <row r="32" spans="1:5" s="151" customFormat="1" ht="12.75">
      <c r="A32" s="337" t="s">
        <v>574</v>
      </c>
      <c r="B32" s="337"/>
      <c r="C32" s="222"/>
      <c r="E32" s="152"/>
    </row>
    <row r="33" spans="1:5" s="151" customFormat="1" ht="12.75">
      <c r="A33" s="337" t="s">
        <v>575</v>
      </c>
      <c r="B33" s="337"/>
      <c r="C33" s="337"/>
      <c r="D33" s="151" t="s">
        <v>896</v>
      </c>
      <c r="E33" s="152"/>
    </row>
    <row r="34" spans="1:5" s="151" customFormat="1" ht="12.75">
      <c r="A34" s="211"/>
      <c r="B34" s="153"/>
      <c r="D34" s="151" t="s">
        <v>897</v>
      </c>
      <c r="E34" s="190" t="s">
        <v>898</v>
      </c>
    </row>
    <row r="35" spans="1:5" s="151" customFormat="1" ht="12.75">
      <c r="A35" s="211"/>
      <c r="B35" s="153"/>
      <c r="E35" s="190" t="s">
        <v>1081</v>
      </c>
    </row>
    <row r="36" spans="1:5" s="151" customFormat="1" ht="12.75">
      <c r="A36" s="154"/>
      <c r="B36" s="155"/>
      <c r="C36" s="156"/>
      <c r="D36" s="348"/>
      <c r="E36" s="348"/>
    </row>
  </sheetData>
  <mergeCells count="9">
    <mergeCell ref="A32:B32"/>
    <mergeCell ref="A33:C33"/>
    <mergeCell ref="D36:E36"/>
    <mergeCell ref="A1:E1"/>
    <mergeCell ref="A3:E3"/>
    <mergeCell ref="A4:E4"/>
    <mergeCell ref="A6:E6"/>
    <mergeCell ref="A7:E7"/>
    <mergeCell ref="A16:E1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B9" sqref="B9:D10"/>
    </sheetView>
  </sheetViews>
  <sheetFormatPr defaultRowHeight="15"/>
  <cols>
    <col min="1" max="1" width="4.140625" style="110" customWidth="1"/>
    <col min="2" max="2" width="9.5703125" style="111" customWidth="1"/>
    <col min="3" max="3" width="33.140625" style="46" bestFit="1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38" t="s">
        <v>16</v>
      </c>
      <c r="B1" s="338"/>
      <c r="C1" s="338"/>
      <c r="D1" s="338"/>
      <c r="E1" s="338"/>
    </row>
    <row r="2" spans="1:6" s="115" customFormat="1" ht="12.75" customHeight="1">
      <c r="A2" s="217"/>
      <c r="B2" s="217"/>
      <c r="C2" s="217"/>
      <c r="D2" s="217"/>
      <c r="E2" s="217"/>
    </row>
    <row r="3" spans="1:6" s="115" customFormat="1" ht="12.75" customHeight="1">
      <c r="A3" s="339" t="s">
        <v>1228</v>
      </c>
      <c r="B3" s="339"/>
      <c r="C3" s="339"/>
      <c r="D3" s="339"/>
      <c r="E3" s="339"/>
    </row>
    <row r="4" spans="1:6" s="115" customFormat="1" ht="12.75" customHeight="1">
      <c r="A4" s="339" t="s">
        <v>1257</v>
      </c>
      <c r="B4" s="339"/>
      <c r="C4" s="339"/>
      <c r="D4" s="339"/>
      <c r="E4" s="339"/>
    </row>
    <row r="5" spans="1:6" s="115" customFormat="1" ht="12.75" customHeight="1">
      <c r="A5" s="218"/>
      <c r="B5" s="218"/>
      <c r="C5" s="218"/>
      <c r="D5" s="218"/>
      <c r="E5" s="218"/>
    </row>
    <row r="6" spans="1:6" s="115" customFormat="1" ht="12.75" customHeight="1">
      <c r="A6" s="339"/>
      <c r="B6" s="339"/>
      <c r="C6" s="339"/>
      <c r="D6" s="339"/>
      <c r="E6" s="339"/>
    </row>
    <row r="7" spans="1:6" s="116" customFormat="1" ht="12.75" customHeight="1">
      <c r="A7" s="340" t="s">
        <v>2</v>
      </c>
      <c r="B7" s="340"/>
      <c r="C7" s="340"/>
      <c r="D7" s="340"/>
      <c r="E7" s="340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138409</v>
      </c>
      <c r="C9" s="121" t="s">
        <v>1059</v>
      </c>
      <c r="D9" s="122" t="s">
        <v>948</v>
      </c>
      <c r="E9" s="212" t="s">
        <v>1300</v>
      </c>
    </row>
    <row r="10" spans="1:6" s="116" customFormat="1" ht="14.1" customHeight="1">
      <c r="A10" s="127">
        <v>2</v>
      </c>
      <c r="B10" s="128">
        <v>3372</v>
      </c>
      <c r="C10" s="123" t="s">
        <v>945</v>
      </c>
      <c r="D10" s="148" t="s">
        <v>946</v>
      </c>
      <c r="E10" s="212" t="s">
        <v>1300</v>
      </c>
    </row>
    <row r="11" spans="1:6" s="116" customFormat="1" ht="14.1" customHeight="1">
      <c r="A11" s="127">
        <v>3</v>
      </c>
      <c r="B11" s="128">
        <v>22989</v>
      </c>
      <c r="C11" s="123" t="s">
        <v>34</v>
      </c>
      <c r="D11" s="122" t="s">
        <v>947</v>
      </c>
      <c r="E11" s="212" t="s">
        <v>1258</v>
      </c>
      <c r="F11" s="197"/>
    </row>
    <row r="12" spans="1:6" ht="14.1" customHeight="1">
      <c r="A12" s="347" t="s">
        <v>8</v>
      </c>
      <c r="B12" s="347"/>
      <c r="C12" s="347"/>
      <c r="D12" s="347"/>
      <c r="E12" s="347"/>
    </row>
    <row r="13" spans="1:6" ht="29.25" customHeight="1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s="172" customFormat="1" ht="12.75" customHeight="1">
      <c r="A14" s="171">
        <v>1</v>
      </c>
      <c r="B14" s="158">
        <v>399.25</v>
      </c>
      <c r="C14" s="173" t="s">
        <v>34</v>
      </c>
      <c r="D14" s="173" t="s">
        <v>1301</v>
      </c>
      <c r="E14" s="159" t="s">
        <v>1291</v>
      </c>
    </row>
    <row r="15" spans="1:6" s="90" customFormat="1" ht="27.95" customHeight="1">
      <c r="A15" s="44">
        <v>2</v>
      </c>
      <c r="B15" s="43">
        <v>337.37</v>
      </c>
      <c r="C15" s="47" t="s">
        <v>649</v>
      </c>
      <c r="D15" s="85" t="s">
        <v>1299</v>
      </c>
      <c r="E15" s="44" t="s">
        <v>1291</v>
      </c>
    </row>
    <row r="16" spans="1:6" s="90" customFormat="1" ht="12.75" customHeight="1">
      <c r="A16" s="171">
        <v>3</v>
      </c>
      <c r="B16" s="43">
        <v>1499.4</v>
      </c>
      <c r="C16" s="47" t="s">
        <v>649</v>
      </c>
      <c r="D16" s="85" t="s">
        <v>1298</v>
      </c>
      <c r="E16" s="44" t="s">
        <v>1291</v>
      </c>
    </row>
    <row r="17" spans="1:5" s="90" customFormat="1" ht="12.75" customHeight="1">
      <c r="A17" s="44">
        <v>4</v>
      </c>
      <c r="B17" s="43">
        <v>180.88</v>
      </c>
      <c r="C17" s="47" t="s">
        <v>649</v>
      </c>
      <c r="D17" s="85" t="s">
        <v>1297</v>
      </c>
      <c r="E17" s="44" t="s">
        <v>1291</v>
      </c>
    </row>
    <row r="18" spans="1:5" ht="14.1" customHeight="1">
      <c r="A18" s="171">
        <v>5</v>
      </c>
      <c r="B18" s="75">
        <v>89.71</v>
      </c>
      <c r="C18" s="83" t="s">
        <v>1295</v>
      </c>
      <c r="D18" s="85" t="s">
        <v>1296</v>
      </c>
      <c r="E18" s="44" t="s">
        <v>1291</v>
      </c>
    </row>
    <row r="19" spans="1:5" ht="14.1" customHeight="1">
      <c r="A19" s="44">
        <v>6</v>
      </c>
      <c r="B19" s="75">
        <v>31.75</v>
      </c>
      <c r="C19" s="123" t="s">
        <v>661</v>
      </c>
      <c r="D19" s="45" t="s">
        <v>194</v>
      </c>
      <c r="E19" s="44" t="s">
        <v>1291</v>
      </c>
    </row>
    <row r="20" spans="1:5" s="90" customFormat="1" ht="27.95" customHeight="1">
      <c r="A20" s="171">
        <v>7</v>
      </c>
      <c r="B20" s="43">
        <v>204.02</v>
      </c>
      <c r="C20" s="47" t="s">
        <v>162</v>
      </c>
      <c r="D20" s="85" t="s">
        <v>1294</v>
      </c>
      <c r="E20" s="44" t="s">
        <v>1291</v>
      </c>
    </row>
    <row r="21" spans="1:5" ht="12.75" customHeight="1">
      <c r="A21" s="44">
        <v>8</v>
      </c>
      <c r="B21" s="75">
        <v>1678.82</v>
      </c>
      <c r="C21" s="83" t="s">
        <v>1253</v>
      </c>
      <c r="D21" s="83" t="s">
        <v>1230</v>
      </c>
      <c r="E21" s="44" t="s">
        <v>1291</v>
      </c>
    </row>
    <row r="22" spans="1:5" ht="12.75" customHeight="1">
      <c r="A22" s="171">
        <v>9</v>
      </c>
      <c r="B22" s="75">
        <v>612.19000000000005</v>
      </c>
      <c r="C22" s="83" t="s">
        <v>221</v>
      </c>
      <c r="D22" s="83" t="s">
        <v>1230</v>
      </c>
      <c r="E22" s="44" t="s">
        <v>1291</v>
      </c>
    </row>
    <row r="23" spans="1:5" ht="12.75" customHeight="1">
      <c r="A23" s="44">
        <v>10</v>
      </c>
      <c r="B23" s="43">
        <v>1476.79</v>
      </c>
      <c r="C23" s="47" t="s">
        <v>186</v>
      </c>
      <c r="D23" s="85" t="s">
        <v>202</v>
      </c>
      <c r="E23" s="44" t="s">
        <v>1291</v>
      </c>
    </row>
    <row r="24" spans="1:5" ht="27.95" customHeight="1">
      <c r="A24" s="171">
        <v>11</v>
      </c>
      <c r="B24" s="43">
        <v>178.5</v>
      </c>
      <c r="C24" s="123" t="s">
        <v>239</v>
      </c>
      <c r="D24" s="85" t="s">
        <v>1293</v>
      </c>
      <c r="E24" s="44" t="s">
        <v>1291</v>
      </c>
    </row>
    <row r="25" spans="1:5" ht="12.75" customHeight="1">
      <c r="A25" s="44">
        <v>12</v>
      </c>
      <c r="B25" s="43">
        <v>13970</v>
      </c>
      <c r="C25" s="123" t="s">
        <v>623</v>
      </c>
      <c r="D25" s="45" t="s">
        <v>1292</v>
      </c>
      <c r="E25" s="44" t="s">
        <v>1291</v>
      </c>
    </row>
    <row r="26" spans="1:5" ht="27.95" customHeight="1">
      <c r="A26" s="171">
        <v>13</v>
      </c>
      <c r="B26" s="43">
        <v>430.93</v>
      </c>
      <c r="C26" s="45" t="s">
        <v>1136</v>
      </c>
      <c r="D26" s="85" t="s">
        <v>281</v>
      </c>
      <c r="E26" s="44" t="s">
        <v>1291</v>
      </c>
    </row>
    <row r="27" spans="1:5" ht="12.75" customHeight="1">
      <c r="A27" s="44">
        <v>14</v>
      </c>
      <c r="B27" s="43">
        <v>798.29</v>
      </c>
      <c r="C27" s="123" t="s">
        <v>1204</v>
      </c>
      <c r="D27" s="85" t="s">
        <v>1290</v>
      </c>
      <c r="E27" s="44" t="s">
        <v>1291</v>
      </c>
    </row>
    <row r="28" spans="1:5" ht="12.75" customHeight="1">
      <c r="A28" s="171">
        <v>15</v>
      </c>
      <c r="B28" s="75">
        <v>500</v>
      </c>
      <c r="C28" s="123" t="s">
        <v>34</v>
      </c>
      <c r="D28" s="83" t="s">
        <v>48</v>
      </c>
      <c r="E28" s="83" t="s">
        <v>1261</v>
      </c>
    </row>
    <row r="29" spans="1:5" ht="42.95" customHeight="1">
      <c r="A29" s="44">
        <v>16</v>
      </c>
      <c r="B29" s="43">
        <v>113.05</v>
      </c>
      <c r="C29" s="123" t="s">
        <v>1088</v>
      </c>
      <c r="D29" s="109" t="s">
        <v>1289</v>
      </c>
      <c r="E29" s="44" t="s">
        <v>1261</v>
      </c>
    </row>
    <row r="30" spans="1:5" ht="27.95" customHeight="1">
      <c r="A30" s="171">
        <v>17</v>
      </c>
      <c r="B30" s="43">
        <v>115.06</v>
      </c>
      <c r="C30" s="123" t="s">
        <v>1253</v>
      </c>
      <c r="D30" s="85" t="s">
        <v>651</v>
      </c>
      <c r="E30" s="44" t="s">
        <v>1261</v>
      </c>
    </row>
    <row r="31" spans="1:5" ht="12.75" customHeight="1">
      <c r="A31" s="44">
        <v>18</v>
      </c>
      <c r="B31" s="43">
        <v>200.52</v>
      </c>
      <c r="C31" s="123" t="s">
        <v>160</v>
      </c>
      <c r="D31" s="85" t="s">
        <v>202</v>
      </c>
      <c r="E31" s="44" t="s">
        <v>1261</v>
      </c>
    </row>
    <row r="32" spans="1:5" ht="12.75" customHeight="1">
      <c r="A32" s="171">
        <v>19</v>
      </c>
      <c r="B32" s="43">
        <v>477.21</v>
      </c>
      <c r="C32" s="45" t="s">
        <v>1040</v>
      </c>
      <c r="D32" s="85" t="s">
        <v>202</v>
      </c>
      <c r="E32" s="44" t="s">
        <v>1261</v>
      </c>
    </row>
    <row r="33" spans="1:6" s="208" customFormat="1" ht="12.75" customHeight="1">
      <c r="A33" s="44">
        <v>20</v>
      </c>
      <c r="B33" s="112">
        <v>319.35000000000002</v>
      </c>
      <c r="C33" s="121" t="s">
        <v>1288</v>
      </c>
      <c r="D33" s="85" t="s">
        <v>202</v>
      </c>
      <c r="E33" s="42" t="s">
        <v>1261</v>
      </c>
    </row>
    <row r="34" spans="1:6" ht="30" customHeight="1">
      <c r="A34" s="171">
        <v>21</v>
      </c>
      <c r="B34" s="43">
        <v>127.53</v>
      </c>
      <c r="C34" s="123" t="s">
        <v>1126</v>
      </c>
      <c r="D34" s="109" t="s">
        <v>1287</v>
      </c>
      <c r="E34" s="44" t="s">
        <v>1261</v>
      </c>
    </row>
    <row r="35" spans="1:6" ht="12.75" customHeight="1">
      <c r="A35" s="44">
        <v>22</v>
      </c>
      <c r="B35" s="43">
        <v>1190</v>
      </c>
      <c r="C35" s="123" t="s">
        <v>1214</v>
      </c>
      <c r="D35" s="85" t="s">
        <v>1286</v>
      </c>
      <c r="E35" s="44" t="s">
        <v>1261</v>
      </c>
    </row>
    <row r="36" spans="1:6" ht="12.75" customHeight="1">
      <c r="A36" s="171">
        <v>23</v>
      </c>
      <c r="B36" s="43">
        <v>534</v>
      </c>
      <c r="C36" s="123" t="s">
        <v>1249</v>
      </c>
      <c r="D36" s="83" t="s">
        <v>1285</v>
      </c>
      <c r="E36" s="44" t="s">
        <v>1261</v>
      </c>
    </row>
    <row r="37" spans="1:6" ht="27.95" customHeight="1">
      <c r="A37" s="44">
        <v>24</v>
      </c>
      <c r="B37" s="43">
        <v>935.34</v>
      </c>
      <c r="C37" s="123" t="s">
        <v>199</v>
      </c>
      <c r="D37" s="85" t="s">
        <v>1284</v>
      </c>
      <c r="E37" s="44" t="s">
        <v>1261</v>
      </c>
    </row>
    <row r="38" spans="1:6" ht="12.75" customHeight="1">
      <c r="A38" s="171">
        <v>25</v>
      </c>
      <c r="B38" s="43">
        <v>167.97</v>
      </c>
      <c r="C38" s="123" t="s">
        <v>661</v>
      </c>
      <c r="D38" s="45" t="s">
        <v>194</v>
      </c>
      <c r="E38" s="44" t="s">
        <v>1261</v>
      </c>
    </row>
    <row r="39" spans="1:6" ht="12.75" customHeight="1">
      <c r="A39" s="44">
        <v>26</v>
      </c>
      <c r="B39" s="43">
        <v>143.72</v>
      </c>
      <c r="C39" s="123" t="s">
        <v>609</v>
      </c>
      <c r="D39" s="45" t="s">
        <v>194</v>
      </c>
      <c r="E39" s="44" t="s">
        <v>1261</v>
      </c>
    </row>
    <row r="40" spans="1:6" ht="27.95" customHeight="1">
      <c r="A40" s="171">
        <v>27</v>
      </c>
      <c r="B40" s="43">
        <v>1374.64</v>
      </c>
      <c r="C40" s="123" t="s">
        <v>567</v>
      </c>
      <c r="D40" s="85" t="s">
        <v>850</v>
      </c>
      <c r="E40" s="44" t="s">
        <v>1261</v>
      </c>
    </row>
    <row r="41" spans="1:6">
      <c r="A41" s="44">
        <v>28</v>
      </c>
      <c r="B41" s="43">
        <v>1620.06</v>
      </c>
      <c r="C41" s="123" t="s">
        <v>596</v>
      </c>
      <c r="D41" s="85" t="s">
        <v>1283</v>
      </c>
      <c r="E41" s="44" t="s">
        <v>1261</v>
      </c>
    </row>
    <row r="42" spans="1:6" ht="45">
      <c r="A42" s="171">
        <v>29</v>
      </c>
      <c r="B42" s="43">
        <v>51.173999999999999</v>
      </c>
      <c r="C42" s="123" t="s">
        <v>1281</v>
      </c>
      <c r="D42" s="109" t="s">
        <v>1282</v>
      </c>
      <c r="E42" s="44" t="s">
        <v>1259</v>
      </c>
    </row>
    <row r="43" spans="1:6" ht="27.95" customHeight="1">
      <c r="A43" s="44">
        <v>30</v>
      </c>
      <c r="B43" s="43">
        <v>47</v>
      </c>
      <c r="C43" s="123" t="s">
        <v>1073</v>
      </c>
      <c r="D43" s="85" t="s">
        <v>1072</v>
      </c>
      <c r="E43" s="44" t="s">
        <v>1259</v>
      </c>
    </row>
    <row r="44" spans="1:6" ht="27.95" customHeight="1">
      <c r="A44" s="171">
        <v>31</v>
      </c>
      <c r="B44" s="43">
        <v>2350.16</v>
      </c>
      <c r="C44" s="123" t="s">
        <v>1253</v>
      </c>
      <c r="D44" s="85" t="s">
        <v>1230</v>
      </c>
      <c r="E44" s="44" t="s">
        <v>1259</v>
      </c>
    </row>
    <row r="45" spans="1:6" ht="27.95" customHeight="1">
      <c r="A45" s="44">
        <v>32</v>
      </c>
      <c r="B45" s="43">
        <v>855.17</v>
      </c>
      <c r="C45" s="123" t="s">
        <v>221</v>
      </c>
      <c r="D45" s="85" t="s">
        <v>1230</v>
      </c>
      <c r="E45" s="44" t="s">
        <v>1259</v>
      </c>
    </row>
    <row r="46" spans="1:6" ht="14.1" customHeight="1">
      <c r="A46" s="171">
        <v>33</v>
      </c>
      <c r="B46" s="43">
        <v>2047.57</v>
      </c>
      <c r="C46" s="123" t="s">
        <v>160</v>
      </c>
      <c r="D46" s="85" t="s">
        <v>202</v>
      </c>
      <c r="E46" s="44" t="s">
        <v>1259</v>
      </c>
    </row>
    <row r="47" spans="1:6" ht="14.1" customHeight="1">
      <c r="A47" s="44">
        <v>34</v>
      </c>
      <c r="B47" s="43">
        <v>9025.2000000000007</v>
      </c>
      <c r="C47" s="123" t="s">
        <v>1280</v>
      </c>
      <c r="D47" s="85" t="s">
        <v>202</v>
      </c>
      <c r="E47" s="44" t="s">
        <v>1259</v>
      </c>
      <c r="F47" s="46" t="s">
        <v>1228</v>
      </c>
    </row>
    <row r="48" spans="1:6" ht="14.1" customHeight="1">
      <c r="A48" s="171">
        <v>35</v>
      </c>
      <c r="B48" s="43">
        <v>1517.17</v>
      </c>
      <c r="C48" s="123" t="s">
        <v>1222</v>
      </c>
      <c r="D48" s="85" t="s">
        <v>202</v>
      </c>
      <c r="E48" s="44" t="s">
        <v>1259</v>
      </c>
    </row>
    <row r="49" spans="1:5" ht="14.1" customHeight="1">
      <c r="A49" s="44">
        <v>36</v>
      </c>
      <c r="B49" s="43">
        <v>4334.29</v>
      </c>
      <c r="C49" s="123" t="s">
        <v>186</v>
      </c>
      <c r="D49" s="85" t="s">
        <v>202</v>
      </c>
      <c r="E49" s="44" t="s">
        <v>1259</v>
      </c>
    </row>
    <row r="50" spans="1:5" ht="60.75" customHeight="1">
      <c r="A50" s="171">
        <v>37</v>
      </c>
      <c r="B50" s="43">
        <v>29190.44</v>
      </c>
      <c r="C50" s="123" t="s">
        <v>430</v>
      </c>
      <c r="D50" s="85" t="s">
        <v>1279</v>
      </c>
      <c r="E50" s="44" t="s">
        <v>1259</v>
      </c>
    </row>
    <row r="51" spans="1:5" ht="14.1" customHeight="1">
      <c r="A51" s="44">
        <v>38</v>
      </c>
      <c r="B51" s="43">
        <v>214.2</v>
      </c>
      <c r="C51" s="123" t="s">
        <v>1012</v>
      </c>
      <c r="D51" s="85" t="s">
        <v>1278</v>
      </c>
      <c r="E51" s="44" t="s">
        <v>1259</v>
      </c>
    </row>
    <row r="52" spans="1:5" ht="57.75" customHeight="1">
      <c r="A52" s="171">
        <v>39</v>
      </c>
      <c r="B52" s="43">
        <v>8954.5400000000009</v>
      </c>
      <c r="C52" s="123" t="s">
        <v>430</v>
      </c>
      <c r="D52" s="85" t="s">
        <v>1277</v>
      </c>
      <c r="E52" s="44" t="s">
        <v>1259</v>
      </c>
    </row>
    <row r="53" spans="1:5" ht="14.1" customHeight="1">
      <c r="A53" s="44">
        <v>40</v>
      </c>
      <c r="B53" s="43">
        <v>1380.43</v>
      </c>
      <c r="C53" s="123" t="s">
        <v>1275</v>
      </c>
      <c r="D53" s="85" t="s">
        <v>1276</v>
      </c>
      <c r="E53" s="44" t="s">
        <v>1259</v>
      </c>
    </row>
    <row r="54" spans="1:5" ht="27.95" customHeight="1">
      <c r="A54" s="171">
        <v>41</v>
      </c>
      <c r="B54" s="43">
        <v>63.6</v>
      </c>
      <c r="C54" s="123" t="s">
        <v>1204</v>
      </c>
      <c r="D54" s="85" t="s">
        <v>1274</v>
      </c>
      <c r="E54" s="44" t="s">
        <v>1259</v>
      </c>
    </row>
    <row r="55" spans="1:5" ht="14.1" customHeight="1">
      <c r="A55" s="44">
        <v>42</v>
      </c>
      <c r="B55" s="43">
        <v>100.1</v>
      </c>
      <c r="C55" s="123" t="s">
        <v>760</v>
      </c>
      <c r="D55" s="85" t="s">
        <v>1273</v>
      </c>
      <c r="E55" s="44" t="s">
        <v>1259</v>
      </c>
    </row>
    <row r="56" spans="1:5" ht="44.25" customHeight="1">
      <c r="A56" s="171">
        <v>43</v>
      </c>
      <c r="B56" s="43">
        <v>4658.3999999999996</v>
      </c>
      <c r="C56" s="123" t="s">
        <v>615</v>
      </c>
      <c r="D56" s="109" t="s">
        <v>1272</v>
      </c>
      <c r="E56" s="44" t="s">
        <v>1259</v>
      </c>
    </row>
    <row r="57" spans="1:5" ht="14.1" customHeight="1">
      <c r="A57" s="44">
        <v>44</v>
      </c>
      <c r="B57" s="43">
        <v>148.16</v>
      </c>
      <c r="C57" s="123" t="s">
        <v>1244</v>
      </c>
      <c r="D57" s="85" t="s">
        <v>1271</v>
      </c>
      <c r="E57" s="44" t="s">
        <v>1259</v>
      </c>
    </row>
    <row r="58" spans="1:5" ht="35.1" customHeight="1">
      <c r="A58" s="171">
        <v>45</v>
      </c>
      <c r="B58" s="43">
        <v>1190</v>
      </c>
      <c r="C58" s="123" t="s">
        <v>1214</v>
      </c>
      <c r="D58" s="85" t="s">
        <v>1270</v>
      </c>
      <c r="E58" s="44" t="s">
        <v>1259</v>
      </c>
    </row>
    <row r="59" spans="1:5" ht="14.1" customHeight="1">
      <c r="A59" s="44">
        <v>46</v>
      </c>
      <c r="B59" s="43">
        <v>7523.21</v>
      </c>
      <c r="C59" s="123" t="s">
        <v>663</v>
      </c>
      <c r="D59" s="45" t="s">
        <v>1269</v>
      </c>
      <c r="E59" s="44" t="s">
        <v>1259</v>
      </c>
    </row>
    <row r="60" spans="1:5" ht="27.95" customHeight="1">
      <c r="A60" s="171">
        <v>47</v>
      </c>
      <c r="B60" s="43">
        <v>219.76</v>
      </c>
      <c r="C60" s="123" t="s">
        <v>162</v>
      </c>
      <c r="D60" s="85" t="s">
        <v>1268</v>
      </c>
      <c r="E60" s="44" t="s">
        <v>1259</v>
      </c>
    </row>
    <row r="61" spans="1:5" ht="27.95" customHeight="1">
      <c r="A61" s="44">
        <v>48</v>
      </c>
      <c r="B61" s="43">
        <v>409.66</v>
      </c>
      <c r="C61" s="123" t="s">
        <v>1264</v>
      </c>
      <c r="D61" s="85" t="s">
        <v>1267</v>
      </c>
      <c r="E61" s="44" t="s">
        <v>1259</v>
      </c>
    </row>
    <row r="62" spans="1:5" ht="27.95" customHeight="1">
      <c r="A62" s="171">
        <v>49</v>
      </c>
      <c r="B62" s="43">
        <v>1820.7</v>
      </c>
      <c r="C62" s="123" t="s">
        <v>1264</v>
      </c>
      <c r="D62" s="85" t="s">
        <v>1266</v>
      </c>
      <c r="E62" s="44" t="s">
        <v>1259</v>
      </c>
    </row>
    <row r="63" spans="1:5" ht="27.95" customHeight="1">
      <c r="A63" s="44">
        <v>50</v>
      </c>
      <c r="B63" s="43">
        <v>157.08000000000001</v>
      </c>
      <c r="C63" s="123" t="s">
        <v>1264</v>
      </c>
      <c r="D63" s="85" t="s">
        <v>1265</v>
      </c>
      <c r="E63" s="44" t="s">
        <v>1259</v>
      </c>
    </row>
    <row r="64" spans="1:5" s="90" customFormat="1" ht="27.95" customHeight="1">
      <c r="A64" s="171">
        <v>51</v>
      </c>
      <c r="B64" s="43">
        <v>286.99</v>
      </c>
      <c r="C64" s="123" t="s">
        <v>456</v>
      </c>
      <c r="D64" s="85" t="s">
        <v>281</v>
      </c>
      <c r="E64" s="44" t="s">
        <v>1259</v>
      </c>
    </row>
    <row r="65" spans="1:5" ht="15.75">
      <c r="A65" s="44">
        <v>52</v>
      </c>
      <c r="B65" s="43">
        <v>798.29</v>
      </c>
      <c r="C65" s="123" t="s">
        <v>1204</v>
      </c>
      <c r="D65" s="213" t="s">
        <v>275</v>
      </c>
      <c r="E65" s="44" t="s">
        <v>1259</v>
      </c>
    </row>
    <row r="66" spans="1:5" ht="27.95" customHeight="1">
      <c r="A66" s="171">
        <v>53</v>
      </c>
      <c r="B66" s="43">
        <v>4.5199999999999996</v>
      </c>
      <c r="C66" s="123" t="s">
        <v>199</v>
      </c>
      <c r="D66" s="214" t="s">
        <v>1263</v>
      </c>
      <c r="E66" s="44" t="s">
        <v>1259</v>
      </c>
    </row>
    <row r="67" spans="1:5" ht="14.1" customHeight="1">
      <c r="A67" s="44">
        <v>54</v>
      </c>
      <c r="B67" s="43">
        <v>4879</v>
      </c>
      <c r="C67" s="123" t="s">
        <v>844</v>
      </c>
      <c r="D67" s="149" t="s">
        <v>1262</v>
      </c>
      <c r="E67" s="44" t="s">
        <v>1259</v>
      </c>
    </row>
    <row r="68" spans="1:5" ht="14.1" customHeight="1">
      <c r="A68" s="171">
        <v>55</v>
      </c>
      <c r="B68" s="75">
        <v>229.75</v>
      </c>
      <c r="C68" s="123" t="s">
        <v>34</v>
      </c>
      <c r="D68" s="83" t="s">
        <v>1260</v>
      </c>
      <c r="E68" s="83" t="s">
        <v>1259</v>
      </c>
    </row>
    <row r="69" spans="1:5" s="90" customFormat="1" ht="27.95" customHeight="1">
      <c r="A69" s="44">
        <v>56</v>
      </c>
      <c r="B69" s="43">
        <v>10</v>
      </c>
      <c r="C69" s="123" t="s">
        <v>34</v>
      </c>
      <c r="D69" s="109" t="s">
        <v>1112</v>
      </c>
      <c r="E69" s="47" t="s">
        <v>1258</v>
      </c>
    </row>
    <row r="70" spans="1:5" s="90" customFormat="1" ht="27.95" customHeight="1">
      <c r="A70" s="147"/>
      <c r="B70" s="198"/>
      <c r="C70" s="141"/>
      <c r="D70" s="138"/>
      <c r="E70" s="219"/>
    </row>
    <row r="71" spans="1:5" s="90" customFormat="1" ht="12.75" customHeight="1">
      <c r="A71" s="147"/>
      <c r="B71" s="198"/>
      <c r="C71" s="141"/>
      <c r="D71" s="138"/>
      <c r="E71" s="219"/>
    </row>
    <row r="72" spans="1:5" s="151" customFormat="1" ht="12.75">
      <c r="A72" s="337" t="s">
        <v>574</v>
      </c>
      <c r="B72" s="337"/>
      <c r="C72" s="216"/>
      <c r="E72" s="152"/>
    </row>
    <row r="73" spans="1:5" s="151" customFormat="1" ht="12.75">
      <c r="A73" s="337" t="s">
        <v>575</v>
      </c>
      <c r="B73" s="337"/>
      <c r="C73" s="337"/>
      <c r="D73" s="151" t="s">
        <v>896</v>
      </c>
      <c r="E73" s="152"/>
    </row>
    <row r="74" spans="1:5" s="151" customFormat="1" ht="12.75">
      <c r="A74" s="211"/>
      <c r="B74" s="153"/>
      <c r="D74" s="151" t="s">
        <v>897</v>
      </c>
      <c r="E74" s="190" t="s">
        <v>898</v>
      </c>
    </row>
    <row r="75" spans="1:5" s="151" customFormat="1" ht="12.75">
      <c r="A75" s="211"/>
      <c r="B75" s="153"/>
      <c r="E75" s="190" t="s">
        <v>1081</v>
      </c>
    </row>
    <row r="76" spans="1:5" s="151" customFormat="1" ht="12.75">
      <c r="A76" s="154"/>
      <c r="B76" s="155"/>
      <c r="C76" s="156"/>
      <c r="D76" s="348"/>
      <c r="E76" s="348"/>
    </row>
  </sheetData>
  <mergeCells count="9">
    <mergeCell ref="A12:E12"/>
    <mergeCell ref="A72:B72"/>
    <mergeCell ref="A73:C73"/>
    <mergeCell ref="D76:E76"/>
    <mergeCell ref="A1:E1"/>
    <mergeCell ref="A3:E3"/>
    <mergeCell ref="A4:E4"/>
    <mergeCell ref="A6:E6"/>
    <mergeCell ref="A7:E7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87"/>
  <sheetViews>
    <sheetView topLeftCell="A37" workbookViewId="0">
      <selection activeCell="C50" sqref="C50"/>
    </sheetView>
  </sheetViews>
  <sheetFormatPr defaultRowHeight="15"/>
  <cols>
    <col min="1" max="1" width="4.140625" style="110" customWidth="1"/>
    <col min="2" max="2" width="9.28515625" style="111" customWidth="1"/>
    <col min="3" max="3" width="27.140625" style="46" customWidth="1"/>
    <col min="4" max="4" width="42.28515625" style="46" customWidth="1"/>
    <col min="5" max="5" width="10.42578125" style="110" customWidth="1"/>
    <col min="6" max="6" width="9.140625" style="46" customWidth="1"/>
    <col min="7" max="7" width="10.5703125" style="46" bestFit="1" customWidth="1"/>
    <col min="8" max="16384" width="9.140625" style="46"/>
  </cols>
  <sheetData>
    <row r="1" spans="1:6" s="115" customFormat="1">
      <c r="A1" s="338" t="s">
        <v>16</v>
      </c>
      <c r="B1" s="338"/>
      <c r="C1" s="338"/>
      <c r="D1" s="338"/>
      <c r="E1" s="338"/>
    </row>
    <row r="2" spans="1:6" s="115" customFormat="1">
      <c r="A2" s="339"/>
      <c r="B2" s="339"/>
      <c r="C2" s="339"/>
      <c r="D2" s="339"/>
      <c r="E2" s="339"/>
    </row>
    <row r="3" spans="1:6" s="115" customFormat="1">
      <c r="A3" s="339"/>
      <c r="B3" s="339"/>
      <c r="C3" s="339"/>
      <c r="D3" s="339"/>
      <c r="E3" s="339"/>
    </row>
    <row r="4" spans="1:6" s="115" customFormat="1">
      <c r="A4" s="339" t="s">
        <v>0</v>
      </c>
      <c r="B4" s="339"/>
      <c r="C4" s="339"/>
      <c r="D4" s="339"/>
      <c r="E4" s="339"/>
    </row>
    <row r="5" spans="1:6" s="115" customFormat="1">
      <c r="A5" s="339" t="s">
        <v>1197</v>
      </c>
      <c r="B5" s="339"/>
      <c r="C5" s="339"/>
      <c r="D5" s="339"/>
      <c r="E5" s="339"/>
    </row>
    <row r="6" spans="1:6" s="115" customFormat="1">
      <c r="A6" s="339"/>
      <c r="B6" s="339"/>
      <c r="C6" s="339"/>
      <c r="D6" s="339"/>
      <c r="E6" s="339"/>
    </row>
    <row r="7" spans="1:6" s="115" customFormat="1">
      <c r="A7" s="339"/>
      <c r="B7" s="339"/>
      <c r="C7" s="339"/>
      <c r="D7" s="339"/>
      <c r="E7" s="339"/>
    </row>
    <row r="8" spans="1:6" s="116" customFormat="1">
      <c r="A8" s="340" t="s">
        <v>2</v>
      </c>
      <c r="B8" s="340"/>
      <c r="C8" s="340"/>
      <c r="D8" s="340"/>
      <c r="E8" s="340"/>
    </row>
    <row r="9" spans="1:6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6" s="116" customFormat="1">
      <c r="A10" s="127">
        <v>1</v>
      </c>
      <c r="B10" s="128">
        <v>145637</v>
      </c>
      <c r="C10" s="121" t="s">
        <v>1059</v>
      </c>
      <c r="D10" s="122" t="s">
        <v>948</v>
      </c>
      <c r="E10" s="212" t="s">
        <v>1255</v>
      </c>
    </row>
    <row r="11" spans="1:6" s="116" customFormat="1">
      <c r="A11" s="127">
        <v>2</v>
      </c>
      <c r="B11" s="128">
        <v>3521</v>
      </c>
      <c r="C11" s="123" t="s">
        <v>945</v>
      </c>
      <c r="D11" s="148" t="s">
        <v>946</v>
      </c>
      <c r="E11" s="212" t="s">
        <v>1255</v>
      </c>
    </row>
    <row r="12" spans="1:6" s="116" customFormat="1">
      <c r="A12" s="127">
        <v>3</v>
      </c>
      <c r="B12" s="128">
        <v>21101</v>
      </c>
      <c r="C12" s="123" t="s">
        <v>34</v>
      </c>
      <c r="D12" s="122" t="s">
        <v>947</v>
      </c>
      <c r="E12" s="212" t="s">
        <v>1198</v>
      </c>
      <c r="F12" s="197"/>
    </row>
    <row r="13" spans="1:6" s="207" customFormat="1">
      <c r="A13" s="139"/>
      <c r="B13" s="140"/>
      <c r="C13" s="141"/>
      <c r="D13" s="142"/>
      <c r="E13" s="143"/>
      <c r="F13" s="206"/>
    </row>
    <row r="14" spans="1:6">
      <c r="A14" s="347" t="s">
        <v>8</v>
      </c>
      <c r="B14" s="347"/>
      <c r="C14" s="347"/>
      <c r="D14" s="347"/>
      <c r="E14" s="347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 ht="30">
      <c r="A16" s="42">
        <v>1</v>
      </c>
      <c r="B16" s="43">
        <v>449.75</v>
      </c>
      <c r="C16" s="123" t="s">
        <v>34</v>
      </c>
      <c r="D16" s="85" t="s">
        <v>1238</v>
      </c>
      <c r="E16" s="44" t="s">
        <v>1239</v>
      </c>
    </row>
    <row r="17" spans="1:6">
      <c r="A17" s="44">
        <v>2</v>
      </c>
      <c r="B17" s="75">
        <v>184.03</v>
      </c>
      <c r="C17" s="47" t="s">
        <v>1253</v>
      </c>
      <c r="D17" s="83" t="s">
        <v>1230</v>
      </c>
      <c r="E17" s="44" t="s">
        <v>1241</v>
      </c>
      <c r="F17" s="215"/>
    </row>
    <row r="18" spans="1:6">
      <c r="A18" s="42">
        <v>3</v>
      </c>
      <c r="B18" s="75">
        <v>10.56</v>
      </c>
      <c r="C18" s="47" t="s">
        <v>1253</v>
      </c>
      <c r="D18" s="45" t="s">
        <v>651</v>
      </c>
      <c r="E18" s="44" t="s">
        <v>1241</v>
      </c>
    </row>
    <row r="19" spans="1:6">
      <c r="A19" s="44">
        <v>4</v>
      </c>
      <c r="B19" s="75">
        <v>287.69</v>
      </c>
      <c r="C19" s="47" t="s">
        <v>1253</v>
      </c>
      <c r="D19" s="45" t="s">
        <v>651</v>
      </c>
      <c r="E19" s="44" t="s">
        <v>1241</v>
      </c>
    </row>
    <row r="20" spans="1:6" s="90" customFormat="1" ht="30">
      <c r="A20" s="42">
        <v>5</v>
      </c>
      <c r="B20" s="43">
        <v>4700.57</v>
      </c>
      <c r="C20" s="47" t="s">
        <v>1253</v>
      </c>
      <c r="D20" s="109" t="s">
        <v>1254</v>
      </c>
      <c r="E20" s="44" t="s">
        <v>1241</v>
      </c>
    </row>
    <row r="21" spans="1:6">
      <c r="A21" s="44">
        <v>6</v>
      </c>
      <c r="B21" s="75">
        <v>3548.32</v>
      </c>
      <c r="C21" s="83" t="s">
        <v>1253</v>
      </c>
      <c r="D21" s="83" t="s">
        <v>1230</v>
      </c>
      <c r="E21" s="44" t="s">
        <v>1241</v>
      </c>
    </row>
    <row r="22" spans="1:6">
      <c r="A22" s="42">
        <v>7</v>
      </c>
      <c r="B22" s="75">
        <v>104.72</v>
      </c>
      <c r="C22" s="83" t="s">
        <v>649</v>
      </c>
      <c r="D22" s="85" t="s">
        <v>1252</v>
      </c>
      <c r="E22" s="44" t="s">
        <v>1241</v>
      </c>
    </row>
    <row r="23" spans="1:6">
      <c r="A23" s="44">
        <v>8</v>
      </c>
      <c r="B23" s="75">
        <v>540.02</v>
      </c>
      <c r="C23" s="83" t="s">
        <v>596</v>
      </c>
      <c r="D23" s="85" t="s">
        <v>1082</v>
      </c>
      <c r="E23" s="44" t="s">
        <v>1241</v>
      </c>
    </row>
    <row r="24" spans="1:6" s="90" customFormat="1" ht="15" customHeight="1">
      <c r="A24" s="42">
        <v>9</v>
      </c>
      <c r="B24" s="43">
        <v>608.80999999999995</v>
      </c>
      <c r="C24" s="123" t="s">
        <v>567</v>
      </c>
      <c r="D24" s="85" t="s">
        <v>850</v>
      </c>
      <c r="E24" s="44" t="s">
        <v>1241</v>
      </c>
    </row>
    <row r="25" spans="1:6">
      <c r="A25" s="44">
        <v>10</v>
      </c>
      <c r="B25" s="75">
        <v>198.68</v>
      </c>
      <c r="C25" s="83" t="s">
        <v>661</v>
      </c>
      <c r="D25" s="83" t="s">
        <v>194</v>
      </c>
      <c r="E25" s="44" t="s">
        <v>1241</v>
      </c>
    </row>
    <row r="26" spans="1:6">
      <c r="A26" s="42">
        <v>11</v>
      </c>
      <c r="B26" s="75">
        <v>428.4</v>
      </c>
      <c r="C26" s="83" t="s">
        <v>1012</v>
      </c>
      <c r="D26" s="83" t="s">
        <v>1251</v>
      </c>
      <c r="E26" s="44" t="s">
        <v>1241</v>
      </c>
    </row>
    <row r="27" spans="1:6">
      <c r="A27" s="44">
        <v>12</v>
      </c>
      <c r="B27" s="75">
        <v>961</v>
      </c>
      <c r="C27" s="83" t="s">
        <v>1249</v>
      </c>
      <c r="D27" s="83" t="s">
        <v>1250</v>
      </c>
      <c r="E27" s="44" t="s">
        <v>1241</v>
      </c>
    </row>
    <row r="28" spans="1:6">
      <c r="A28" s="42">
        <v>13</v>
      </c>
      <c r="B28" s="75">
        <v>2349.06</v>
      </c>
      <c r="C28" s="83" t="s">
        <v>1247</v>
      </c>
      <c r="D28" s="83" t="s">
        <v>1248</v>
      </c>
      <c r="E28" s="44" t="s">
        <v>1241</v>
      </c>
    </row>
    <row r="29" spans="1:6">
      <c r="A29" s="44">
        <v>14</v>
      </c>
      <c r="B29" s="75">
        <v>294.11</v>
      </c>
      <c r="C29" s="83" t="s">
        <v>199</v>
      </c>
      <c r="D29" s="83" t="s">
        <v>269</v>
      </c>
      <c r="E29" s="44" t="s">
        <v>1241</v>
      </c>
    </row>
    <row r="30" spans="1:6">
      <c r="A30" s="42">
        <v>15</v>
      </c>
      <c r="B30" s="75">
        <v>645</v>
      </c>
      <c r="C30" s="83" t="s">
        <v>1073</v>
      </c>
      <c r="D30" s="85" t="s">
        <v>1072</v>
      </c>
      <c r="E30" s="44" t="s">
        <v>1241</v>
      </c>
    </row>
    <row r="31" spans="1:6">
      <c r="A31" s="44">
        <v>16</v>
      </c>
      <c r="B31" s="75">
        <v>20186.2</v>
      </c>
      <c r="C31" s="83" t="s">
        <v>623</v>
      </c>
      <c r="D31" s="45" t="s">
        <v>1246</v>
      </c>
      <c r="E31" s="44" t="s">
        <v>1241</v>
      </c>
    </row>
    <row r="32" spans="1:6">
      <c r="A32" s="42">
        <v>17</v>
      </c>
      <c r="B32" s="75">
        <v>140.56</v>
      </c>
      <c r="C32" s="83" t="s">
        <v>1244</v>
      </c>
      <c r="D32" s="83" t="s">
        <v>1245</v>
      </c>
      <c r="E32" s="44" t="s">
        <v>1241</v>
      </c>
    </row>
    <row r="33" spans="1:5">
      <c r="A33" s="44">
        <v>18</v>
      </c>
      <c r="B33" s="75">
        <v>19.46</v>
      </c>
      <c r="C33" s="83" t="s">
        <v>1088</v>
      </c>
      <c r="D33" s="83" t="s">
        <v>1230</v>
      </c>
      <c r="E33" s="44" t="s">
        <v>1241</v>
      </c>
    </row>
    <row r="34" spans="1:5">
      <c r="A34" s="42">
        <v>19</v>
      </c>
      <c r="B34" s="75">
        <v>238.94</v>
      </c>
      <c r="C34" s="83" t="s">
        <v>1242</v>
      </c>
      <c r="D34" s="83" t="s">
        <v>1243</v>
      </c>
      <c r="E34" s="44" t="s">
        <v>1241</v>
      </c>
    </row>
    <row r="35" spans="1:5">
      <c r="A35" s="44">
        <v>20</v>
      </c>
      <c r="B35" s="43">
        <v>449.43</v>
      </c>
      <c r="C35" s="47" t="s">
        <v>1040</v>
      </c>
      <c r="D35" s="85" t="s">
        <v>202</v>
      </c>
      <c r="E35" s="44" t="s">
        <v>1241</v>
      </c>
    </row>
    <row r="36" spans="1:5" ht="30">
      <c r="A36" s="42">
        <v>21</v>
      </c>
      <c r="B36" s="43">
        <v>100</v>
      </c>
      <c r="C36" s="123" t="s">
        <v>34</v>
      </c>
      <c r="D36" s="85" t="s">
        <v>1054</v>
      </c>
      <c r="E36" s="44" t="s">
        <v>1237</v>
      </c>
    </row>
    <row r="37" spans="1:5">
      <c r="A37" s="44">
        <v>22</v>
      </c>
      <c r="B37" s="43">
        <v>143.94</v>
      </c>
      <c r="C37" s="123" t="s">
        <v>609</v>
      </c>
      <c r="D37" s="45" t="s">
        <v>194</v>
      </c>
      <c r="E37" s="44" t="s">
        <v>1240</v>
      </c>
    </row>
    <row r="38" spans="1:5">
      <c r="A38" s="42">
        <v>23</v>
      </c>
      <c r="B38" s="43">
        <v>540.02</v>
      </c>
      <c r="C38" s="47" t="s">
        <v>596</v>
      </c>
      <c r="D38" s="85" t="s">
        <v>1082</v>
      </c>
      <c r="E38" s="44" t="s">
        <v>1210</v>
      </c>
    </row>
    <row r="39" spans="1:5" ht="30">
      <c r="A39" s="44">
        <v>24</v>
      </c>
      <c r="B39" s="43">
        <v>110</v>
      </c>
      <c r="C39" s="123" t="s">
        <v>34</v>
      </c>
      <c r="D39" s="85" t="s">
        <v>1054</v>
      </c>
      <c r="E39" s="44" t="s">
        <v>1198</v>
      </c>
    </row>
    <row r="40" spans="1:5" ht="30">
      <c r="A40" s="42">
        <v>25</v>
      </c>
      <c r="B40" s="43">
        <v>1999</v>
      </c>
      <c r="C40" s="90" t="s">
        <v>1201</v>
      </c>
      <c r="D40" s="109" t="s">
        <v>1202</v>
      </c>
      <c r="E40" s="44" t="s">
        <v>1198</v>
      </c>
    </row>
    <row r="41" spans="1:5">
      <c r="A41" s="44">
        <v>26</v>
      </c>
      <c r="B41" s="43">
        <v>313.42</v>
      </c>
      <c r="C41" s="123" t="s">
        <v>199</v>
      </c>
      <c r="D41" s="85" t="s">
        <v>269</v>
      </c>
      <c r="E41" s="44" t="s">
        <v>1203</v>
      </c>
    </row>
    <row r="42" spans="1:5">
      <c r="A42" s="42">
        <v>27</v>
      </c>
      <c r="B42" s="43">
        <v>798.29</v>
      </c>
      <c r="C42" s="123" t="s">
        <v>1204</v>
      </c>
      <c r="D42" s="85" t="s">
        <v>275</v>
      </c>
      <c r="E42" s="44" t="s">
        <v>1203</v>
      </c>
    </row>
    <row r="43" spans="1:5">
      <c r="A43" s="44">
        <v>28</v>
      </c>
      <c r="B43" s="43">
        <v>530.03</v>
      </c>
      <c r="C43" s="123" t="s">
        <v>596</v>
      </c>
      <c r="D43" s="85" t="s">
        <v>1082</v>
      </c>
      <c r="E43" s="44" t="s">
        <v>1203</v>
      </c>
    </row>
    <row r="44" spans="1:5">
      <c r="A44" s="42">
        <v>29</v>
      </c>
      <c r="B44" s="43">
        <v>485.31</v>
      </c>
      <c r="C44" s="45" t="s">
        <v>1136</v>
      </c>
      <c r="D44" s="85" t="s">
        <v>281</v>
      </c>
      <c r="E44" s="44" t="s">
        <v>1203</v>
      </c>
    </row>
    <row r="45" spans="1:5" s="208" customFormat="1" ht="15" customHeight="1">
      <c r="A45" s="44">
        <v>30</v>
      </c>
      <c r="B45" s="112">
        <v>426.2</v>
      </c>
      <c r="C45" s="121" t="s">
        <v>567</v>
      </c>
      <c r="D45" s="85" t="s">
        <v>850</v>
      </c>
      <c r="E45" s="42" t="s">
        <v>1203</v>
      </c>
    </row>
    <row r="46" spans="1:5">
      <c r="A46" s="42">
        <v>31</v>
      </c>
      <c r="B46" s="43">
        <v>4879</v>
      </c>
      <c r="C46" s="123" t="s">
        <v>844</v>
      </c>
      <c r="D46" s="85" t="s">
        <v>1205</v>
      </c>
      <c r="E46" s="44" t="s">
        <v>1203</v>
      </c>
    </row>
    <row r="47" spans="1:5" ht="30">
      <c r="A47" s="44">
        <v>32</v>
      </c>
      <c r="B47" s="43">
        <v>288.89999999999998</v>
      </c>
      <c r="C47" s="123" t="s">
        <v>162</v>
      </c>
      <c r="D47" s="85" t="s">
        <v>1206</v>
      </c>
      <c r="E47" s="44" t="s">
        <v>1203</v>
      </c>
    </row>
    <row r="48" spans="1:5">
      <c r="A48" s="42">
        <v>33</v>
      </c>
      <c r="B48" s="43">
        <v>396.27</v>
      </c>
      <c r="C48" s="123" t="s">
        <v>649</v>
      </c>
      <c r="D48" s="85" t="s">
        <v>1207</v>
      </c>
      <c r="E48" s="44" t="s">
        <v>1203</v>
      </c>
    </row>
    <row r="49" spans="1:6">
      <c r="A49" s="44">
        <v>34</v>
      </c>
      <c r="B49" s="43">
        <v>1981.35</v>
      </c>
      <c r="C49" s="123" t="s">
        <v>649</v>
      </c>
      <c r="D49" s="85" t="s">
        <v>1208</v>
      </c>
      <c r="E49" s="44" t="s">
        <v>1203</v>
      </c>
    </row>
    <row r="50" spans="1:6">
      <c r="A50" s="42">
        <v>35</v>
      </c>
      <c r="B50" s="43">
        <v>4513.92</v>
      </c>
      <c r="C50" s="123" t="s">
        <v>663</v>
      </c>
      <c r="D50" s="45" t="s">
        <v>336</v>
      </c>
      <c r="E50" s="44" t="s">
        <v>1203</v>
      </c>
    </row>
    <row r="51" spans="1:6">
      <c r="A51" s="44">
        <v>36</v>
      </c>
      <c r="B51" s="43">
        <v>198.14</v>
      </c>
      <c r="C51" s="123" t="s">
        <v>661</v>
      </c>
      <c r="D51" s="85" t="s">
        <v>194</v>
      </c>
      <c r="E51" s="44" t="s">
        <v>1203</v>
      </c>
    </row>
    <row r="52" spans="1:6" ht="30">
      <c r="A52" s="42">
        <v>37</v>
      </c>
      <c r="B52" s="43">
        <v>2331.1</v>
      </c>
      <c r="C52" s="123" t="s">
        <v>615</v>
      </c>
      <c r="D52" s="109" t="s">
        <v>1209</v>
      </c>
      <c r="E52" s="44" t="s">
        <v>1203</v>
      </c>
    </row>
    <row r="53" spans="1:6">
      <c r="A53" s="44">
        <v>38</v>
      </c>
      <c r="B53" s="43">
        <v>293</v>
      </c>
      <c r="C53" s="123" t="s">
        <v>207</v>
      </c>
      <c r="D53" s="85" t="s">
        <v>787</v>
      </c>
      <c r="E53" s="44" t="s">
        <v>1203</v>
      </c>
    </row>
    <row r="54" spans="1:6">
      <c r="A54" s="42">
        <v>39</v>
      </c>
      <c r="B54" s="43">
        <v>177.79</v>
      </c>
      <c r="C54" s="123" t="s">
        <v>1244</v>
      </c>
      <c r="D54" s="85" t="s">
        <v>1256</v>
      </c>
      <c r="E54" s="44" t="s">
        <v>1203</v>
      </c>
    </row>
    <row r="55" spans="1:6">
      <c r="A55" s="44">
        <v>40</v>
      </c>
      <c r="B55" s="43">
        <v>195.16</v>
      </c>
      <c r="C55" s="123" t="s">
        <v>1211</v>
      </c>
      <c r="D55" s="85" t="s">
        <v>1212</v>
      </c>
      <c r="E55" s="44" t="s">
        <v>1203</v>
      </c>
    </row>
    <row r="56" spans="1:6">
      <c r="A56" s="42">
        <v>41</v>
      </c>
      <c r="B56" s="43">
        <v>150</v>
      </c>
      <c r="C56" s="123" t="s">
        <v>1213</v>
      </c>
      <c r="D56" s="85" t="s">
        <v>505</v>
      </c>
      <c r="E56" s="44" t="s">
        <v>1203</v>
      </c>
    </row>
    <row r="57" spans="1:6" ht="30">
      <c r="A57" s="44">
        <v>42</v>
      </c>
      <c r="B57" s="43">
        <v>1190</v>
      </c>
      <c r="C57" s="123" t="s">
        <v>1214</v>
      </c>
      <c r="D57" s="85" t="s">
        <v>1215</v>
      </c>
      <c r="E57" s="44" t="s">
        <v>1203</v>
      </c>
    </row>
    <row r="58" spans="1:6">
      <c r="A58" s="42">
        <v>43</v>
      </c>
      <c r="B58" s="43">
        <v>695.72</v>
      </c>
      <c r="C58" s="123" t="s">
        <v>1216</v>
      </c>
      <c r="D58" s="85" t="s">
        <v>1217</v>
      </c>
      <c r="E58" s="44" t="s">
        <v>1203</v>
      </c>
      <c r="F58" s="46" t="s">
        <v>1228</v>
      </c>
    </row>
    <row r="59" spans="1:6">
      <c r="A59" s="44">
        <v>44</v>
      </c>
      <c r="B59" s="43">
        <v>357</v>
      </c>
      <c r="C59" s="123" t="s">
        <v>1218</v>
      </c>
      <c r="D59" s="85" t="s">
        <v>1219</v>
      </c>
      <c r="E59" s="44" t="s">
        <v>1203</v>
      </c>
    </row>
    <row r="60" spans="1:6">
      <c r="A60" s="42">
        <v>45</v>
      </c>
      <c r="B60" s="43">
        <v>183.71</v>
      </c>
      <c r="C60" s="123" t="s">
        <v>1220</v>
      </c>
      <c r="D60" s="85" t="s">
        <v>1221</v>
      </c>
      <c r="E60" s="44" t="s">
        <v>1203</v>
      </c>
    </row>
    <row r="61" spans="1:6">
      <c r="A61" s="44">
        <v>46</v>
      </c>
      <c r="B61" s="43">
        <v>515.95000000000005</v>
      </c>
      <c r="C61" s="123" t="s">
        <v>1222</v>
      </c>
      <c r="D61" s="85" t="s">
        <v>1223</v>
      </c>
      <c r="E61" s="44" t="s">
        <v>1203</v>
      </c>
    </row>
    <row r="62" spans="1:6">
      <c r="A62" s="42">
        <v>47</v>
      </c>
      <c r="B62" s="43">
        <v>39.53</v>
      </c>
      <c r="C62" s="123" t="s">
        <v>1204</v>
      </c>
      <c r="D62" s="85" t="s">
        <v>1224</v>
      </c>
      <c r="E62" s="44" t="s">
        <v>1203</v>
      </c>
    </row>
    <row r="63" spans="1:6">
      <c r="A63" s="44">
        <v>48</v>
      </c>
      <c r="B63" s="43">
        <v>138.01</v>
      </c>
      <c r="C63" s="123" t="s">
        <v>1204</v>
      </c>
      <c r="D63" s="85" t="s">
        <v>275</v>
      </c>
      <c r="E63" s="44" t="s">
        <v>1203</v>
      </c>
    </row>
    <row r="64" spans="1:6">
      <c r="A64" s="42">
        <v>49</v>
      </c>
      <c r="B64" s="43">
        <v>675.92</v>
      </c>
      <c r="C64" s="123" t="s">
        <v>1225</v>
      </c>
      <c r="D64" s="85" t="s">
        <v>1226</v>
      </c>
      <c r="E64" s="44" t="s">
        <v>1203</v>
      </c>
    </row>
    <row r="65" spans="1:5">
      <c r="A65" s="44">
        <v>50</v>
      </c>
      <c r="B65" s="43">
        <v>55.1</v>
      </c>
      <c r="C65" s="123" t="s">
        <v>251</v>
      </c>
      <c r="D65" s="85" t="s">
        <v>1227</v>
      </c>
      <c r="E65" s="44" t="s">
        <v>1203</v>
      </c>
    </row>
    <row r="66" spans="1:5">
      <c r="A66" s="42">
        <v>51</v>
      </c>
      <c r="B66" s="43">
        <v>140.28</v>
      </c>
      <c r="C66" s="123" t="s">
        <v>1126</v>
      </c>
      <c r="D66" s="85" t="s">
        <v>1229</v>
      </c>
      <c r="E66" s="44" t="s">
        <v>1203</v>
      </c>
    </row>
    <row r="67" spans="1:5">
      <c r="A67" s="44">
        <v>52</v>
      </c>
      <c r="B67" s="43">
        <v>3154.24</v>
      </c>
      <c r="C67" s="123" t="s">
        <v>186</v>
      </c>
      <c r="D67" s="45" t="s">
        <v>202</v>
      </c>
      <c r="E67" s="44" t="s">
        <v>1203</v>
      </c>
    </row>
    <row r="68" spans="1:5">
      <c r="A68" s="42">
        <v>53</v>
      </c>
      <c r="B68" s="43">
        <v>883.68</v>
      </c>
      <c r="C68" s="123" t="s">
        <v>692</v>
      </c>
      <c r="D68" s="45" t="s">
        <v>202</v>
      </c>
      <c r="E68" s="44" t="s">
        <v>1203</v>
      </c>
    </row>
    <row r="69" spans="1:5">
      <c r="A69" s="44">
        <v>54</v>
      </c>
      <c r="B69" s="43">
        <v>1133.05</v>
      </c>
      <c r="C69" s="123" t="s">
        <v>1222</v>
      </c>
      <c r="D69" s="45" t="s">
        <v>202</v>
      </c>
      <c r="E69" s="44" t="s">
        <v>1203</v>
      </c>
    </row>
    <row r="70" spans="1:5">
      <c r="A70" s="42">
        <v>55</v>
      </c>
      <c r="B70" s="43">
        <v>9025.2000000000007</v>
      </c>
      <c r="C70" s="123" t="s">
        <v>691</v>
      </c>
      <c r="D70" s="45" t="s">
        <v>202</v>
      </c>
      <c r="E70" s="44" t="s">
        <v>1203</v>
      </c>
    </row>
    <row r="71" spans="1:5">
      <c r="A71" s="44">
        <v>56</v>
      </c>
      <c r="B71" s="43">
        <v>737.2</v>
      </c>
      <c r="C71" s="123" t="s">
        <v>221</v>
      </c>
      <c r="D71" s="45" t="s">
        <v>1230</v>
      </c>
      <c r="E71" s="44" t="s">
        <v>1203</v>
      </c>
    </row>
    <row r="72" spans="1:5">
      <c r="A72" s="42">
        <v>57</v>
      </c>
      <c r="B72" s="43">
        <v>5910</v>
      </c>
      <c r="C72" s="123" t="s">
        <v>1231</v>
      </c>
      <c r="D72" s="45" t="s">
        <v>1232</v>
      </c>
      <c r="E72" s="44" t="s">
        <v>1203</v>
      </c>
    </row>
    <row r="73" spans="1:5">
      <c r="A73" s="44">
        <v>58</v>
      </c>
      <c r="B73" s="43">
        <v>140</v>
      </c>
      <c r="C73" s="123" t="s">
        <v>1073</v>
      </c>
      <c r="D73" s="85" t="s">
        <v>1072</v>
      </c>
      <c r="E73" s="44" t="s">
        <v>1203</v>
      </c>
    </row>
    <row r="74" spans="1:5">
      <c r="A74" s="42">
        <v>59</v>
      </c>
      <c r="B74" s="43">
        <v>110.74</v>
      </c>
      <c r="C74" s="123" t="s">
        <v>1222</v>
      </c>
      <c r="D74" s="85" t="s">
        <v>1233</v>
      </c>
      <c r="E74" s="44" t="s">
        <v>1203</v>
      </c>
    </row>
    <row r="75" spans="1:5" ht="30">
      <c r="A75" s="44">
        <v>60</v>
      </c>
      <c r="B75" s="43">
        <v>180</v>
      </c>
      <c r="C75" s="123" t="s">
        <v>34</v>
      </c>
      <c r="D75" s="149" t="s">
        <v>1157</v>
      </c>
      <c r="E75" s="44" t="s">
        <v>1199</v>
      </c>
    </row>
    <row r="76" spans="1:5" ht="34.5" customHeight="1">
      <c r="A76" s="42">
        <v>61</v>
      </c>
      <c r="B76" s="43">
        <v>83.3</v>
      </c>
      <c r="C76" s="123" t="s">
        <v>1234</v>
      </c>
      <c r="D76" s="213" t="s">
        <v>1235</v>
      </c>
      <c r="E76" s="44" t="s">
        <v>1200</v>
      </c>
    </row>
    <row r="77" spans="1:5" ht="15.75">
      <c r="A77" s="44">
        <v>62</v>
      </c>
      <c r="B77" s="43">
        <v>255.78</v>
      </c>
      <c r="C77" s="123" t="s">
        <v>844</v>
      </c>
      <c r="D77" s="214" t="s">
        <v>1236</v>
      </c>
      <c r="E77" s="44" t="s">
        <v>1200</v>
      </c>
    </row>
    <row r="78" spans="1:5" ht="30">
      <c r="A78" s="42">
        <v>63</v>
      </c>
      <c r="B78" s="43">
        <v>100</v>
      </c>
      <c r="C78" s="123" t="s">
        <v>34</v>
      </c>
      <c r="D78" s="149" t="s">
        <v>1157</v>
      </c>
      <c r="E78" s="44" t="s">
        <v>1200</v>
      </c>
    </row>
    <row r="79" spans="1:5">
      <c r="B79" s="102"/>
      <c r="E79" s="46"/>
    </row>
    <row r="80" spans="1:5">
      <c r="B80" s="102"/>
      <c r="E80" s="46"/>
    </row>
    <row r="81" spans="1:5">
      <c r="B81" s="46"/>
      <c r="E81" s="46"/>
    </row>
    <row r="82" spans="1:5">
      <c r="A82" s="210"/>
      <c r="B82" s="198"/>
      <c r="C82" s="141"/>
      <c r="D82" s="199"/>
      <c r="E82" s="147"/>
    </row>
    <row r="83" spans="1:5" s="151" customFormat="1" ht="12.75">
      <c r="A83" s="337" t="s">
        <v>574</v>
      </c>
      <c r="B83" s="337"/>
      <c r="C83" s="209"/>
      <c r="E83" s="152"/>
    </row>
    <row r="84" spans="1:5" s="151" customFormat="1" ht="12.75">
      <c r="A84" s="337" t="s">
        <v>575</v>
      </c>
      <c r="B84" s="337"/>
      <c r="C84" s="337"/>
      <c r="D84" s="151" t="s">
        <v>896</v>
      </c>
      <c r="E84" s="152"/>
    </row>
    <row r="85" spans="1:5" s="151" customFormat="1" ht="12.75">
      <c r="A85" s="211"/>
      <c r="B85" s="153"/>
      <c r="D85" s="151" t="s">
        <v>897</v>
      </c>
      <c r="E85" s="190" t="s">
        <v>898</v>
      </c>
    </row>
    <row r="86" spans="1:5" s="151" customFormat="1" ht="12.75">
      <c r="A86" s="211"/>
      <c r="B86" s="153"/>
      <c r="E86" s="190" t="s">
        <v>1081</v>
      </c>
    </row>
    <row r="87" spans="1:5" s="151" customFormat="1" ht="12.75">
      <c r="A87" s="154"/>
      <c r="B87" s="155"/>
      <c r="C87" s="156"/>
      <c r="D87" s="348"/>
      <c r="E87" s="348"/>
    </row>
  </sheetData>
  <mergeCells count="12">
    <mergeCell ref="A14:E14"/>
    <mergeCell ref="A83:B83"/>
    <mergeCell ref="A84:C84"/>
    <mergeCell ref="D87:E87"/>
    <mergeCell ref="A1:E1"/>
    <mergeCell ref="A3:E3"/>
    <mergeCell ref="A4:E4"/>
    <mergeCell ref="A5:E5"/>
    <mergeCell ref="A7:E7"/>
    <mergeCell ref="A8:E8"/>
    <mergeCell ref="A6:E6"/>
    <mergeCell ref="A2:E2"/>
  </mergeCells>
  <pageMargins left="0.43307086614173229" right="0.31496062992125984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66"/>
  <sheetViews>
    <sheetView topLeftCell="A7" workbookViewId="0">
      <selection activeCell="D29" sqref="D29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5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3.5" customHeight="1">
      <c r="A1" s="338" t="s">
        <v>16</v>
      </c>
      <c r="B1" s="338"/>
      <c r="C1" s="338"/>
      <c r="D1" s="338"/>
      <c r="E1" s="338"/>
    </row>
    <row r="2" spans="1:6" s="115" customFormat="1" ht="13.5" customHeight="1">
      <c r="A2" s="339"/>
      <c r="B2" s="339"/>
      <c r="C2" s="339"/>
      <c r="D2" s="339"/>
      <c r="E2" s="339"/>
    </row>
    <row r="3" spans="1:6" s="115" customFormat="1" ht="13.5" customHeight="1">
      <c r="A3" s="339" t="s">
        <v>0</v>
      </c>
      <c r="B3" s="339"/>
      <c r="C3" s="339"/>
      <c r="D3" s="339"/>
      <c r="E3" s="339"/>
    </row>
    <row r="4" spans="1:6" s="115" customFormat="1" ht="13.5" customHeight="1">
      <c r="A4" s="339" t="s">
        <v>1151</v>
      </c>
      <c r="B4" s="339"/>
      <c r="C4" s="339"/>
      <c r="D4" s="339"/>
      <c r="E4" s="339"/>
    </row>
    <row r="5" spans="1:6" s="115" customFormat="1" ht="13.5" customHeight="1">
      <c r="A5" s="339"/>
      <c r="B5" s="339"/>
      <c r="C5" s="339"/>
      <c r="D5" s="339"/>
      <c r="E5" s="339"/>
    </row>
    <row r="6" spans="1:6" s="116" customFormat="1" ht="13.5" customHeight="1">
      <c r="A6" s="340" t="s">
        <v>2</v>
      </c>
      <c r="B6" s="340"/>
      <c r="C6" s="340"/>
      <c r="D6" s="340"/>
      <c r="E6" s="340"/>
    </row>
    <row r="7" spans="1:6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>
      <c r="A8" s="127">
        <v>1</v>
      </c>
      <c r="B8" s="128">
        <v>143729</v>
      </c>
      <c r="C8" s="121" t="s">
        <v>1059</v>
      </c>
      <c r="D8" s="122" t="s">
        <v>948</v>
      </c>
      <c r="E8" s="120" t="s">
        <v>1159</v>
      </c>
    </row>
    <row r="9" spans="1:6" s="116" customFormat="1">
      <c r="A9" s="127">
        <v>2</v>
      </c>
      <c r="B9" s="128">
        <v>3498</v>
      </c>
      <c r="C9" s="123" t="s">
        <v>945</v>
      </c>
      <c r="D9" s="148" t="s">
        <v>946</v>
      </c>
      <c r="E9" s="120" t="s">
        <v>1159</v>
      </c>
    </row>
    <row r="10" spans="1:6" s="116" customFormat="1">
      <c r="A10" s="127">
        <v>3</v>
      </c>
      <c r="B10" s="128">
        <v>27593</v>
      </c>
      <c r="C10" s="123" t="s">
        <v>34</v>
      </c>
      <c r="D10" s="122" t="s">
        <v>947</v>
      </c>
      <c r="E10" s="120" t="s">
        <v>1152</v>
      </c>
      <c r="F10" s="197"/>
    </row>
    <row r="11" spans="1:6" s="207" customFormat="1" ht="13.5" customHeight="1">
      <c r="A11" s="139"/>
      <c r="B11" s="140"/>
      <c r="C11" s="141"/>
      <c r="D11" s="142"/>
      <c r="E11" s="143"/>
      <c r="F11" s="206"/>
    </row>
    <row r="12" spans="1:6" ht="13.5" customHeight="1">
      <c r="A12" s="347" t="s">
        <v>8</v>
      </c>
      <c r="B12" s="347"/>
      <c r="C12" s="347"/>
      <c r="D12" s="347"/>
      <c r="E12" s="347"/>
    </row>
    <row r="13" spans="1:6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ht="27.95" customHeight="1">
      <c r="A14" s="42">
        <v>1</v>
      </c>
      <c r="B14" s="43">
        <v>480</v>
      </c>
      <c r="C14" s="123" t="s">
        <v>34</v>
      </c>
      <c r="D14" s="85" t="s">
        <v>1157</v>
      </c>
      <c r="E14" s="44" t="s">
        <v>1158</v>
      </c>
    </row>
    <row r="15" spans="1:6" ht="13.5" customHeight="1">
      <c r="A15" s="42">
        <v>2</v>
      </c>
      <c r="B15" s="112">
        <v>10</v>
      </c>
      <c r="C15" s="123" t="s">
        <v>34</v>
      </c>
      <c r="D15" s="85" t="s">
        <v>1112</v>
      </c>
      <c r="E15" s="44" t="s">
        <v>1152</v>
      </c>
    </row>
    <row r="16" spans="1:6" ht="27.95" customHeight="1">
      <c r="A16" s="42">
        <v>3</v>
      </c>
      <c r="B16" s="112">
        <v>1190</v>
      </c>
      <c r="C16" s="121" t="s">
        <v>1160</v>
      </c>
      <c r="D16" s="85" t="s">
        <v>1161</v>
      </c>
      <c r="E16" s="44" t="s">
        <v>1162</v>
      </c>
    </row>
    <row r="17" spans="1:5" ht="13.5" customHeight="1">
      <c r="A17" s="42">
        <v>4</v>
      </c>
      <c r="B17" s="112">
        <v>555</v>
      </c>
      <c r="C17" s="123" t="s">
        <v>207</v>
      </c>
      <c r="D17" s="85" t="s">
        <v>787</v>
      </c>
      <c r="E17" s="44" t="s">
        <v>1162</v>
      </c>
    </row>
    <row r="18" spans="1:5" ht="13.5" customHeight="1">
      <c r="A18" s="42">
        <v>5</v>
      </c>
      <c r="B18" s="112">
        <v>20186.2</v>
      </c>
      <c r="C18" s="123" t="s">
        <v>1038</v>
      </c>
      <c r="D18" s="45" t="s">
        <v>1163</v>
      </c>
      <c r="E18" s="44" t="s">
        <v>1162</v>
      </c>
    </row>
    <row r="19" spans="1:5" ht="13.5" customHeight="1">
      <c r="A19" s="42">
        <v>6</v>
      </c>
      <c r="B19" s="112">
        <v>1782.85</v>
      </c>
      <c r="C19" s="123" t="s">
        <v>722</v>
      </c>
      <c r="D19" s="45" t="s">
        <v>1164</v>
      </c>
      <c r="E19" s="44" t="s">
        <v>1162</v>
      </c>
    </row>
    <row r="20" spans="1:5" ht="13.5" customHeight="1">
      <c r="A20" s="42">
        <v>7</v>
      </c>
      <c r="B20" s="112">
        <v>2549.89</v>
      </c>
      <c r="C20" s="123" t="s">
        <v>1130</v>
      </c>
      <c r="D20" s="45" t="s">
        <v>1165</v>
      </c>
      <c r="E20" s="44" t="s">
        <v>1162</v>
      </c>
    </row>
    <row r="21" spans="1:5" ht="13.5" customHeight="1">
      <c r="A21" s="42">
        <v>8</v>
      </c>
      <c r="B21" s="112">
        <v>1184.8800000000001</v>
      </c>
      <c r="C21" s="123" t="s">
        <v>1128</v>
      </c>
      <c r="D21" s="45" t="s">
        <v>202</v>
      </c>
      <c r="E21" s="44" t="s">
        <v>1162</v>
      </c>
    </row>
    <row r="22" spans="1:5" ht="13.5" customHeight="1">
      <c r="A22" s="42">
        <v>9</v>
      </c>
      <c r="B22" s="112">
        <v>1057.1600000000001</v>
      </c>
      <c r="C22" s="123" t="s">
        <v>742</v>
      </c>
      <c r="D22" s="45" t="s">
        <v>202</v>
      </c>
      <c r="E22" s="44" t="s">
        <v>1162</v>
      </c>
    </row>
    <row r="23" spans="1:5" ht="13.5" customHeight="1">
      <c r="A23" s="42">
        <v>10</v>
      </c>
      <c r="B23" s="112">
        <v>2803.59</v>
      </c>
      <c r="C23" s="123" t="s">
        <v>186</v>
      </c>
      <c r="D23" s="109" t="s">
        <v>202</v>
      </c>
      <c r="E23" s="44" t="s">
        <v>1162</v>
      </c>
    </row>
    <row r="24" spans="1:5" ht="13.5" customHeight="1">
      <c r="A24" s="42">
        <v>11</v>
      </c>
      <c r="B24" s="112">
        <v>501.73</v>
      </c>
      <c r="C24" s="186" t="s">
        <v>1040</v>
      </c>
      <c r="D24" s="109" t="s">
        <v>202</v>
      </c>
      <c r="E24" s="44" t="s">
        <v>1162</v>
      </c>
    </row>
    <row r="25" spans="1:5" ht="13.5" customHeight="1">
      <c r="A25" s="42">
        <v>12</v>
      </c>
      <c r="B25" s="112">
        <v>1970.23</v>
      </c>
      <c r="C25" s="186" t="s">
        <v>1130</v>
      </c>
      <c r="D25" s="45" t="s">
        <v>1168</v>
      </c>
      <c r="E25" s="44" t="s">
        <v>1162</v>
      </c>
    </row>
    <row r="26" spans="1:5" ht="13.5" customHeight="1">
      <c r="A26" s="42">
        <v>13</v>
      </c>
      <c r="B26" s="112">
        <v>13.09</v>
      </c>
      <c r="C26" s="186" t="s">
        <v>1166</v>
      </c>
      <c r="D26" s="45" t="s">
        <v>1167</v>
      </c>
      <c r="E26" s="44" t="s">
        <v>1162</v>
      </c>
    </row>
    <row r="27" spans="1:5" ht="27.95" customHeight="1">
      <c r="A27" s="42">
        <v>14</v>
      </c>
      <c r="B27" s="112">
        <v>31.73</v>
      </c>
      <c r="C27" s="186" t="s">
        <v>1128</v>
      </c>
      <c r="D27" s="109" t="s">
        <v>1169</v>
      </c>
      <c r="E27" s="44" t="s">
        <v>1162</v>
      </c>
    </row>
    <row r="28" spans="1:5" ht="13.5" customHeight="1">
      <c r="A28" s="42">
        <v>15</v>
      </c>
      <c r="B28" s="112">
        <v>141</v>
      </c>
      <c r="C28" s="123" t="s">
        <v>1073</v>
      </c>
      <c r="D28" s="85" t="s">
        <v>1072</v>
      </c>
      <c r="E28" s="44" t="s">
        <v>1162</v>
      </c>
    </row>
    <row r="29" spans="1:5" ht="27.95" customHeight="1">
      <c r="A29" s="42">
        <v>16</v>
      </c>
      <c r="B29" s="112">
        <v>118.7</v>
      </c>
      <c r="C29" s="123" t="s">
        <v>1088</v>
      </c>
      <c r="D29" s="109" t="s">
        <v>1170</v>
      </c>
      <c r="E29" s="44" t="s">
        <v>1162</v>
      </c>
    </row>
    <row r="30" spans="1:5" ht="13.5" customHeight="1">
      <c r="A30" s="42">
        <v>17</v>
      </c>
      <c r="B30" s="112">
        <v>339.63</v>
      </c>
      <c r="C30" s="123" t="s">
        <v>676</v>
      </c>
      <c r="D30" s="109" t="s">
        <v>269</v>
      </c>
      <c r="E30" s="44" t="s">
        <v>1162</v>
      </c>
    </row>
    <row r="31" spans="1:5" ht="13.5" customHeight="1">
      <c r="A31" s="42">
        <v>18</v>
      </c>
      <c r="B31" s="112">
        <v>798.29</v>
      </c>
      <c r="C31" s="123" t="s">
        <v>184</v>
      </c>
      <c r="D31" s="109" t="s">
        <v>325</v>
      </c>
      <c r="E31" s="44" t="s">
        <v>1162</v>
      </c>
    </row>
    <row r="32" spans="1:5" ht="13.5" customHeight="1">
      <c r="A32" s="42">
        <v>19</v>
      </c>
      <c r="B32" s="112">
        <v>530.03</v>
      </c>
      <c r="C32" s="123" t="s">
        <v>596</v>
      </c>
      <c r="D32" s="85" t="s">
        <v>1082</v>
      </c>
      <c r="E32" s="44" t="s">
        <v>1162</v>
      </c>
    </row>
    <row r="33" spans="1:5" ht="13.5" customHeight="1">
      <c r="A33" s="42">
        <v>20</v>
      </c>
      <c r="B33" s="112">
        <v>596.65</v>
      </c>
      <c r="C33" s="123" t="s">
        <v>567</v>
      </c>
      <c r="D33" s="85" t="s">
        <v>850</v>
      </c>
      <c r="E33" s="44" t="s">
        <v>1162</v>
      </c>
    </row>
    <row r="34" spans="1:5" ht="13.5" customHeight="1">
      <c r="A34" s="42">
        <v>21</v>
      </c>
      <c r="B34" s="112">
        <v>209.44</v>
      </c>
      <c r="C34" s="123" t="s">
        <v>177</v>
      </c>
      <c r="D34" s="85" t="s">
        <v>1173</v>
      </c>
      <c r="E34" s="44" t="s">
        <v>1162</v>
      </c>
    </row>
    <row r="35" spans="1:5" ht="13.5" customHeight="1">
      <c r="A35" s="42">
        <v>22</v>
      </c>
      <c r="B35" s="112">
        <v>780.28</v>
      </c>
      <c r="C35" s="123" t="s">
        <v>400</v>
      </c>
      <c r="D35" s="85" t="s">
        <v>1175</v>
      </c>
      <c r="E35" s="44" t="s">
        <v>1162</v>
      </c>
    </row>
    <row r="36" spans="1:5" ht="13.5" customHeight="1">
      <c r="A36" s="42">
        <v>23</v>
      </c>
      <c r="B36" s="112">
        <v>903</v>
      </c>
      <c r="C36" s="123" t="s">
        <v>1176</v>
      </c>
      <c r="D36" s="85" t="s">
        <v>1177</v>
      </c>
      <c r="E36" s="44" t="s">
        <v>1162</v>
      </c>
    </row>
    <row r="37" spans="1:5" ht="27.95" customHeight="1">
      <c r="A37" s="42">
        <v>24</v>
      </c>
      <c r="B37" s="112">
        <v>2328.9</v>
      </c>
      <c r="C37" s="123" t="s">
        <v>615</v>
      </c>
      <c r="D37" s="109" t="s">
        <v>1178</v>
      </c>
      <c r="E37" s="44" t="s">
        <v>1162</v>
      </c>
    </row>
    <row r="38" spans="1:5" ht="27.95" customHeight="1">
      <c r="A38" s="42">
        <v>25</v>
      </c>
      <c r="B38" s="112">
        <v>130.61000000000001</v>
      </c>
      <c r="C38" s="123" t="s">
        <v>996</v>
      </c>
      <c r="D38" s="109" t="s">
        <v>1172</v>
      </c>
      <c r="E38" s="44" t="s">
        <v>1152</v>
      </c>
    </row>
    <row r="39" spans="1:5" ht="13.5" customHeight="1">
      <c r="A39" s="42">
        <v>26</v>
      </c>
      <c r="B39" s="112">
        <v>344</v>
      </c>
      <c r="C39" s="123" t="s">
        <v>207</v>
      </c>
      <c r="D39" s="109" t="s">
        <v>1174</v>
      </c>
      <c r="E39" s="44" t="s">
        <v>1171</v>
      </c>
    </row>
    <row r="40" spans="1:5" ht="42.95" customHeight="1">
      <c r="A40" s="42">
        <v>27</v>
      </c>
      <c r="B40" s="112">
        <v>200</v>
      </c>
      <c r="C40" s="123" t="s">
        <v>34</v>
      </c>
      <c r="D40" s="85" t="s">
        <v>1155</v>
      </c>
      <c r="E40" s="44" t="s">
        <v>1156</v>
      </c>
    </row>
    <row r="41" spans="1:5" ht="13.5" customHeight="1">
      <c r="A41" s="42">
        <v>28</v>
      </c>
      <c r="B41" s="112">
        <v>284.97000000000003</v>
      </c>
      <c r="C41" s="123" t="s">
        <v>162</v>
      </c>
      <c r="D41" s="85" t="s">
        <v>1193</v>
      </c>
      <c r="E41" s="44" t="s">
        <v>1192</v>
      </c>
    </row>
    <row r="42" spans="1:5" ht="13.5" customHeight="1">
      <c r="A42" s="42">
        <v>29</v>
      </c>
      <c r="B42" s="112">
        <v>152.03</v>
      </c>
      <c r="C42" s="123" t="s">
        <v>609</v>
      </c>
      <c r="D42" s="45" t="s">
        <v>194</v>
      </c>
      <c r="E42" s="44" t="s">
        <v>1192</v>
      </c>
    </row>
    <row r="43" spans="1:5" ht="13.5" customHeight="1">
      <c r="A43" s="42">
        <v>30</v>
      </c>
      <c r="B43" s="112">
        <v>663.67</v>
      </c>
      <c r="C43" s="45" t="s">
        <v>1136</v>
      </c>
      <c r="D43" s="85" t="s">
        <v>281</v>
      </c>
      <c r="E43" s="44" t="s">
        <v>1192</v>
      </c>
    </row>
    <row r="44" spans="1:5" s="90" customFormat="1" ht="13.5" customHeight="1">
      <c r="A44" s="42">
        <v>31</v>
      </c>
      <c r="B44" s="112">
        <v>6.3</v>
      </c>
      <c r="C44" s="123" t="s">
        <v>34</v>
      </c>
      <c r="D44" s="85" t="s">
        <v>1153</v>
      </c>
      <c r="E44" s="44" t="s">
        <v>1154</v>
      </c>
    </row>
    <row r="45" spans="1:5" s="90" customFormat="1" ht="13.5" customHeight="1">
      <c r="A45" s="42">
        <v>32</v>
      </c>
      <c r="B45" s="112">
        <v>449.82</v>
      </c>
      <c r="C45" s="123" t="s">
        <v>165</v>
      </c>
      <c r="D45" s="85" t="s">
        <v>1180</v>
      </c>
      <c r="E45" s="44" t="s">
        <v>1181</v>
      </c>
    </row>
    <row r="46" spans="1:5" s="90" customFormat="1" ht="13.5" customHeight="1">
      <c r="A46" s="42">
        <v>33</v>
      </c>
      <c r="B46" s="112">
        <v>1071</v>
      </c>
      <c r="C46" s="123" t="s">
        <v>164</v>
      </c>
      <c r="D46" s="85" t="s">
        <v>1182</v>
      </c>
      <c r="E46" s="44" t="s">
        <v>1181</v>
      </c>
    </row>
    <row r="47" spans="1:5" s="90" customFormat="1" ht="13.5" customHeight="1">
      <c r="A47" s="42">
        <v>34</v>
      </c>
      <c r="B47" s="112">
        <v>681.48</v>
      </c>
      <c r="C47" s="123" t="s">
        <v>1183</v>
      </c>
      <c r="D47" s="85" t="s">
        <v>732</v>
      </c>
      <c r="E47" s="44" t="s">
        <v>1181</v>
      </c>
    </row>
    <row r="48" spans="1:5" s="90" customFormat="1" ht="27.95" customHeight="1">
      <c r="A48" s="42">
        <v>35</v>
      </c>
      <c r="B48" s="112">
        <v>133.28</v>
      </c>
      <c r="C48" s="123" t="s">
        <v>1184</v>
      </c>
      <c r="D48" s="85" t="s">
        <v>1185</v>
      </c>
      <c r="E48" s="44" t="s">
        <v>1181</v>
      </c>
    </row>
    <row r="49" spans="1:5" s="90" customFormat="1" ht="13.5" customHeight="1">
      <c r="A49" s="42">
        <v>36</v>
      </c>
      <c r="B49" s="112">
        <v>19535.04</v>
      </c>
      <c r="C49" s="123" t="s">
        <v>1038</v>
      </c>
      <c r="D49" s="45" t="s">
        <v>1186</v>
      </c>
      <c r="E49" s="44" t="s">
        <v>1181</v>
      </c>
    </row>
    <row r="50" spans="1:5" s="90" customFormat="1" ht="13.5" customHeight="1">
      <c r="A50" s="42">
        <v>37</v>
      </c>
      <c r="B50" s="112">
        <v>187.29</v>
      </c>
      <c r="C50" s="123" t="s">
        <v>165</v>
      </c>
      <c r="D50" s="85" t="s">
        <v>1187</v>
      </c>
      <c r="E50" s="44" t="s">
        <v>1181</v>
      </c>
    </row>
    <row r="51" spans="1:5" s="90" customFormat="1" ht="13.5" customHeight="1">
      <c r="A51" s="42">
        <v>38</v>
      </c>
      <c r="B51" s="112">
        <v>187.29</v>
      </c>
      <c r="C51" s="123" t="s">
        <v>164</v>
      </c>
      <c r="D51" s="85" t="s">
        <v>1188</v>
      </c>
      <c r="E51" s="44" t="s">
        <v>1181</v>
      </c>
    </row>
    <row r="52" spans="1:5" s="90" customFormat="1" ht="13.5" customHeight="1">
      <c r="A52" s="42">
        <v>39</v>
      </c>
      <c r="B52" s="112">
        <v>672.35</v>
      </c>
      <c r="C52" s="123" t="s">
        <v>1189</v>
      </c>
      <c r="D52" s="85" t="s">
        <v>1190</v>
      </c>
      <c r="E52" s="44" t="s">
        <v>1181</v>
      </c>
    </row>
    <row r="53" spans="1:5" s="90" customFormat="1" ht="13.5" customHeight="1">
      <c r="A53" s="42">
        <v>40</v>
      </c>
      <c r="B53" s="112">
        <v>133.91</v>
      </c>
      <c r="C53" s="123" t="s">
        <v>1126</v>
      </c>
      <c r="D53" s="109" t="s">
        <v>1191</v>
      </c>
      <c r="E53" s="44" t="s">
        <v>1181</v>
      </c>
    </row>
    <row r="54" spans="1:5" s="90" customFormat="1" ht="13.5" customHeight="1">
      <c r="A54" s="42">
        <v>41</v>
      </c>
      <c r="B54" s="112">
        <v>387.86</v>
      </c>
      <c r="C54" s="123" t="s">
        <v>1040</v>
      </c>
      <c r="D54" s="109" t="s">
        <v>202</v>
      </c>
      <c r="E54" s="44" t="s">
        <v>1181</v>
      </c>
    </row>
    <row r="55" spans="1:5" s="90" customFormat="1" ht="13.5" customHeight="1">
      <c r="A55" s="42">
        <v>42</v>
      </c>
      <c r="B55" s="112">
        <v>210.45</v>
      </c>
      <c r="C55" s="123" t="s">
        <v>186</v>
      </c>
      <c r="D55" s="85" t="s">
        <v>202</v>
      </c>
      <c r="E55" s="44" t="s">
        <v>1181</v>
      </c>
    </row>
    <row r="56" spans="1:5" s="90" customFormat="1" ht="13.5" customHeight="1">
      <c r="A56" s="42">
        <v>43</v>
      </c>
      <c r="B56" s="112">
        <v>9025.2000000000007</v>
      </c>
      <c r="C56" s="123" t="s">
        <v>691</v>
      </c>
      <c r="D56" s="85" t="s">
        <v>202</v>
      </c>
      <c r="E56" s="44" t="s">
        <v>1181</v>
      </c>
    </row>
    <row r="57" spans="1:5" s="90" customFormat="1" ht="13.5" customHeight="1">
      <c r="A57" s="42">
        <v>44</v>
      </c>
      <c r="B57" s="112">
        <v>748.01</v>
      </c>
      <c r="C57" s="123" t="s">
        <v>665</v>
      </c>
      <c r="D57" s="45" t="s">
        <v>652</v>
      </c>
      <c r="E57" s="44" t="s">
        <v>1181</v>
      </c>
    </row>
    <row r="58" spans="1:5" s="90" customFormat="1" ht="13.5" customHeight="1">
      <c r="A58" s="42">
        <v>45</v>
      </c>
      <c r="B58" s="112">
        <v>95.06</v>
      </c>
      <c r="C58" s="123" t="s">
        <v>187</v>
      </c>
      <c r="D58" s="45" t="s">
        <v>652</v>
      </c>
      <c r="E58" s="44" t="s">
        <v>1181</v>
      </c>
    </row>
    <row r="59" spans="1:5" ht="13.5" customHeight="1">
      <c r="A59" s="42">
        <v>46</v>
      </c>
      <c r="B59" s="44">
        <v>530.03</v>
      </c>
      <c r="C59" s="47" t="s">
        <v>596</v>
      </c>
      <c r="D59" s="85" t="s">
        <v>1082</v>
      </c>
      <c r="E59" s="44" t="s">
        <v>1179</v>
      </c>
    </row>
    <row r="60" spans="1:5" ht="27.95" customHeight="1">
      <c r="A60" s="42">
        <v>47</v>
      </c>
      <c r="B60" s="43">
        <v>1450</v>
      </c>
      <c r="C60" s="47" t="s">
        <v>1194</v>
      </c>
      <c r="D60" s="85" t="s">
        <v>1195</v>
      </c>
      <c r="E60" s="44" t="s">
        <v>1196</v>
      </c>
    </row>
    <row r="61" spans="1:5">
      <c r="A61" s="205"/>
      <c r="B61" s="198"/>
      <c r="C61" s="141"/>
      <c r="D61" s="199"/>
      <c r="E61" s="147"/>
    </row>
    <row r="62" spans="1:5" s="151" customFormat="1" ht="12.75">
      <c r="A62" s="337" t="s">
        <v>574</v>
      </c>
      <c r="B62" s="337"/>
      <c r="C62" s="204"/>
      <c r="E62" s="152"/>
    </row>
    <row r="63" spans="1:5" s="151" customFormat="1" ht="12.75">
      <c r="A63" s="337" t="s">
        <v>575</v>
      </c>
      <c r="B63" s="337"/>
      <c r="C63" s="337"/>
      <c r="D63" s="151" t="s">
        <v>896</v>
      </c>
      <c r="E63" s="152"/>
    </row>
    <row r="64" spans="1:5" s="151" customFormat="1" ht="12.75">
      <c r="B64" s="153"/>
      <c r="D64" s="151" t="s">
        <v>897</v>
      </c>
      <c r="E64" s="190" t="s">
        <v>898</v>
      </c>
    </row>
    <row r="65" spans="1:5" s="151" customFormat="1" ht="12.75">
      <c r="B65" s="153"/>
      <c r="E65" s="190" t="s">
        <v>1081</v>
      </c>
    </row>
    <row r="66" spans="1:5" s="151" customFormat="1" ht="12.75">
      <c r="A66" s="154"/>
      <c r="B66" s="155"/>
      <c r="C66" s="156"/>
      <c r="D66" s="348"/>
      <c r="E66" s="348"/>
    </row>
  </sheetData>
  <mergeCells count="10">
    <mergeCell ref="A1:E1"/>
    <mergeCell ref="A2:E2"/>
    <mergeCell ref="A3:E3"/>
    <mergeCell ref="A4:E4"/>
    <mergeCell ref="A5:E5"/>
    <mergeCell ref="A12:E12"/>
    <mergeCell ref="A62:B62"/>
    <mergeCell ref="A63:C63"/>
    <mergeCell ref="D66:E66"/>
    <mergeCell ref="A6:E6"/>
  </mergeCell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97"/>
  <sheetViews>
    <sheetView workbookViewId="0">
      <selection activeCell="A13" sqref="A13:E13"/>
    </sheetView>
  </sheetViews>
  <sheetFormatPr defaultRowHeight="15"/>
  <cols>
    <col min="1" max="1" width="4.140625" style="46" customWidth="1"/>
    <col min="2" max="2" width="9" style="111" customWidth="1"/>
    <col min="3" max="3" width="23.42578125" style="46" customWidth="1"/>
    <col min="4" max="4" width="38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5" customHeight="1">
      <c r="A1" s="338" t="s">
        <v>16</v>
      </c>
      <c r="B1" s="338"/>
      <c r="C1" s="338"/>
      <c r="D1" s="338"/>
      <c r="E1" s="338"/>
    </row>
    <row r="2" spans="1:6" s="115" customFormat="1" ht="15" customHeight="1">
      <c r="A2" s="339"/>
      <c r="B2" s="339"/>
      <c r="C2" s="339"/>
      <c r="D2" s="339"/>
      <c r="E2" s="339"/>
    </row>
    <row r="3" spans="1:6" s="115" customFormat="1" ht="15" customHeight="1">
      <c r="A3" s="339"/>
      <c r="B3" s="339"/>
      <c r="C3" s="339"/>
      <c r="D3" s="339"/>
      <c r="E3" s="339"/>
    </row>
    <row r="4" spans="1:6" s="115" customFormat="1" ht="15" customHeight="1">
      <c r="A4" s="339"/>
      <c r="B4" s="339"/>
      <c r="C4" s="339"/>
      <c r="D4" s="339"/>
      <c r="E4" s="339"/>
    </row>
    <row r="5" spans="1:6" s="115" customFormat="1" ht="15" customHeight="1">
      <c r="A5" s="339" t="s">
        <v>0</v>
      </c>
      <c r="B5" s="339"/>
      <c r="C5" s="339"/>
      <c r="D5" s="339"/>
      <c r="E5" s="339"/>
    </row>
    <row r="6" spans="1:6" s="115" customFormat="1" ht="15" customHeight="1">
      <c r="A6" s="339" t="s">
        <v>1110</v>
      </c>
      <c r="B6" s="339"/>
      <c r="C6" s="339"/>
      <c r="D6" s="339"/>
      <c r="E6" s="339"/>
    </row>
    <row r="7" spans="1:6" s="115" customFormat="1" ht="15" customHeight="1">
      <c r="A7" s="339"/>
      <c r="B7" s="339"/>
      <c r="C7" s="339"/>
      <c r="D7" s="339"/>
      <c r="E7" s="339"/>
    </row>
    <row r="8" spans="1:6" s="115" customFormat="1" ht="15" customHeight="1">
      <c r="A8" s="339"/>
      <c r="B8" s="339"/>
      <c r="C8" s="339"/>
      <c r="D8" s="339"/>
      <c r="E8" s="339"/>
    </row>
    <row r="9" spans="1:6" s="116" customFormat="1" ht="15" customHeight="1">
      <c r="A9" s="340" t="s">
        <v>2</v>
      </c>
      <c r="B9" s="340"/>
      <c r="C9" s="340"/>
      <c r="D9" s="340"/>
      <c r="E9" s="340"/>
    </row>
    <row r="10" spans="1:6" s="119" customFormat="1" ht="30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6" s="116" customFormat="1" ht="15" customHeight="1">
      <c r="A11" s="127">
        <v>1</v>
      </c>
      <c r="B11" s="128">
        <v>144433</v>
      </c>
      <c r="C11" s="121" t="s">
        <v>1059</v>
      </c>
      <c r="D11" s="122" t="s">
        <v>948</v>
      </c>
      <c r="E11" s="120" t="s">
        <v>1138</v>
      </c>
    </row>
    <row r="12" spans="1:6" s="116" customFormat="1" ht="15" customHeight="1">
      <c r="A12" s="127">
        <v>2</v>
      </c>
      <c r="B12" s="128">
        <v>3691</v>
      </c>
      <c r="C12" s="123" t="s">
        <v>945</v>
      </c>
      <c r="D12" s="148" t="s">
        <v>946</v>
      </c>
      <c r="E12" s="120" t="s">
        <v>1138</v>
      </c>
    </row>
    <row r="13" spans="1:6" s="116" customFormat="1" ht="15" customHeight="1">
      <c r="A13" s="127">
        <v>3</v>
      </c>
      <c r="B13" s="128">
        <v>21552</v>
      </c>
      <c r="C13" s="123" t="s">
        <v>34</v>
      </c>
      <c r="D13" s="122" t="s">
        <v>947</v>
      </c>
      <c r="E13" s="120" t="s">
        <v>1113</v>
      </c>
      <c r="F13" s="197"/>
    </row>
    <row r="14" spans="1:6" s="116" customFormat="1" ht="15" customHeight="1">
      <c r="A14" s="191"/>
      <c r="B14" s="200"/>
      <c r="C14" s="201"/>
      <c r="D14" s="202"/>
      <c r="E14" s="203"/>
      <c r="F14" s="197"/>
    </row>
    <row r="15" spans="1:6" s="116" customFormat="1" ht="15" customHeight="1">
      <c r="A15" s="196"/>
      <c r="B15" s="196"/>
      <c r="C15" s="196"/>
      <c r="D15" s="196"/>
      <c r="E15" s="196"/>
    </row>
    <row r="16" spans="1:6" ht="15" customHeight="1">
      <c r="A16" s="347" t="s">
        <v>8</v>
      </c>
      <c r="B16" s="347"/>
      <c r="C16" s="347"/>
      <c r="D16" s="347"/>
      <c r="E16" s="347"/>
    </row>
    <row r="17" spans="1:5" ht="30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 ht="15" customHeight="1">
      <c r="A18" s="42">
        <v>1</v>
      </c>
      <c r="B18" s="112">
        <v>100</v>
      </c>
      <c r="C18" s="123" t="s">
        <v>34</v>
      </c>
      <c r="D18" s="45" t="s">
        <v>48</v>
      </c>
      <c r="E18" s="44" t="s">
        <v>1139</v>
      </c>
    </row>
    <row r="19" spans="1:5" ht="15" customHeight="1">
      <c r="A19" s="42">
        <v>2</v>
      </c>
      <c r="B19" s="112">
        <v>200</v>
      </c>
      <c r="C19" s="123" t="s">
        <v>34</v>
      </c>
      <c r="D19" s="45" t="s">
        <v>48</v>
      </c>
      <c r="E19" s="44" t="s">
        <v>1140</v>
      </c>
    </row>
    <row r="20" spans="1:5" ht="15" customHeight="1">
      <c r="A20" s="42">
        <v>3</v>
      </c>
      <c r="B20" s="44">
        <v>530.03</v>
      </c>
      <c r="C20" s="83" t="s">
        <v>596</v>
      </c>
      <c r="D20" s="85" t="s">
        <v>1082</v>
      </c>
      <c r="E20" s="84" t="s">
        <v>1139</v>
      </c>
    </row>
    <row r="21" spans="1:5" ht="15" customHeight="1">
      <c r="A21" s="42">
        <v>4</v>
      </c>
      <c r="B21" s="112">
        <v>30.22</v>
      </c>
      <c r="C21" s="45" t="s">
        <v>646</v>
      </c>
      <c r="D21" s="109" t="s">
        <v>1141</v>
      </c>
      <c r="E21" s="44" t="s">
        <v>1142</v>
      </c>
    </row>
    <row r="22" spans="1:5" ht="15" customHeight="1">
      <c r="A22" s="42">
        <v>5</v>
      </c>
      <c r="B22" s="112">
        <v>9025.2000000000007</v>
      </c>
      <c r="C22" s="123" t="s">
        <v>691</v>
      </c>
      <c r="D22" s="109" t="s">
        <v>202</v>
      </c>
      <c r="E22" s="44" t="s">
        <v>1142</v>
      </c>
    </row>
    <row r="23" spans="1:5" ht="15" customHeight="1">
      <c r="A23" s="42">
        <v>6</v>
      </c>
      <c r="B23" s="112">
        <v>374.31</v>
      </c>
      <c r="C23" s="45" t="s">
        <v>400</v>
      </c>
      <c r="D23" s="45" t="s">
        <v>1143</v>
      </c>
      <c r="E23" s="44" t="s">
        <v>1142</v>
      </c>
    </row>
    <row r="24" spans="1:5" ht="15" customHeight="1">
      <c r="A24" s="42">
        <v>7</v>
      </c>
      <c r="B24" s="112">
        <v>198.41</v>
      </c>
      <c r="C24" s="45" t="s">
        <v>250</v>
      </c>
      <c r="D24" s="85" t="s">
        <v>954</v>
      </c>
      <c r="E24" s="44" t="s">
        <v>1142</v>
      </c>
    </row>
    <row r="25" spans="1:5" ht="15" customHeight="1">
      <c r="A25" s="42">
        <v>8</v>
      </c>
      <c r="B25" s="112">
        <v>209.44</v>
      </c>
      <c r="C25" s="45" t="s">
        <v>177</v>
      </c>
      <c r="D25" s="85" t="s">
        <v>1144</v>
      </c>
      <c r="E25" s="44" t="s">
        <v>1142</v>
      </c>
    </row>
    <row r="26" spans="1:5" ht="15" customHeight="1">
      <c r="A26" s="42">
        <v>9</v>
      </c>
      <c r="B26" s="112">
        <v>143.19</v>
      </c>
      <c r="C26" s="45" t="s">
        <v>609</v>
      </c>
      <c r="D26" s="45" t="s">
        <v>194</v>
      </c>
      <c r="E26" s="44" t="s">
        <v>1145</v>
      </c>
    </row>
    <row r="27" spans="1:5" ht="15" customHeight="1">
      <c r="A27" s="42">
        <v>10</v>
      </c>
      <c r="B27" s="112">
        <v>12.97</v>
      </c>
      <c r="C27" s="45" t="s">
        <v>1088</v>
      </c>
      <c r="D27" s="45" t="s">
        <v>652</v>
      </c>
      <c r="E27" s="44" t="s">
        <v>1114</v>
      </c>
    </row>
    <row r="28" spans="1:5" ht="15" customHeight="1">
      <c r="A28" s="42">
        <v>11</v>
      </c>
      <c r="B28" s="112">
        <v>113.05</v>
      </c>
      <c r="C28" s="45" t="s">
        <v>1088</v>
      </c>
      <c r="D28" s="109" t="s">
        <v>1146</v>
      </c>
      <c r="E28" s="44" t="s">
        <v>1114</v>
      </c>
    </row>
    <row r="29" spans="1:5" ht="15" customHeight="1">
      <c r="A29" s="42">
        <v>12</v>
      </c>
      <c r="B29" s="112">
        <v>265.95</v>
      </c>
      <c r="C29" s="45" t="s">
        <v>249</v>
      </c>
      <c r="D29" s="45" t="s">
        <v>1147</v>
      </c>
      <c r="E29" s="44" t="s">
        <v>1114</v>
      </c>
    </row>
    <row r="30" spans="1:5" ht="15" customHeight="1">
      <c r="A30" s="42">
        <v>13</v>
      </c>
      <c r="B30" s="112">
        <v>193.9</v>
      </c>
      <c r="C30" s="45" t="s">
        <v>722</v>
      </c>
      <c r="D30" s="45" t="s">
        <v>1147</v>
      </c>
      <c r="E30" s="44" t="s">
        <v>1114</v>
      </c>
    </row>
    <row r="31" spans="1:5" ht="15" customHeight="1">
      <c r="A31" s="42">
        <v>14</v>
      </c>
      <c r="B31" s="112">
        <v>735.7</v>
      </c>
      <c r="C31" s="45" t="s">
        <v>742</v>
      </c>
      <c r="D31" s="45" t="s">
        <v>202</v>
      </c>
      <c r="E31" s="44" t="s">
        <v>1114</v>
      </c>
    </row>
    <row r="32" spans="1:5" ht="15" customHeight="1">
      <c r="A32" s="42">
        <v>15</v>
      </c>
      <c r="B32" s="112">
        <v>452.95</v>
      </c>
      <c r="C32" s="45" t="s">
        <v>187</v>
      </c>
      <c r="D32" s="45" t="s">
        <v>202</v>
      </c>
      <c r="E32" s="44" t="s">
        <v>1114</v>
      </c>
    </row>
    <row r="33" spans="1:5" ht="15" customHeight="1">
      <c r="A33" s="42">
        <v>16</v>
      </c>
      <c r="B33" s="112">
        <v>260.95</v>
      </c>
      <c r="C33" s="45" t="s">
        <v>1044</v>
      </c>
      <c r="D33" s="45" t="s">
        <v>1148</v>
      </c>
      <c r="E33" s="44" t="s">
        <v>1114</v>
      </c>
    </row>
    <row r="34" spans="1:5" ht="30" customHeight="1">
      <c r="A34" s="42">
        <v>17</v>
      </c>
      <c r="B34" s="112">
        <v>127.53</v>
      </c>
      <c r="C34" s="45" t="s">
        <v>1126</v>
      </c>
      <c r="D34" s="149" t="s">
        <v>931</v>
      </c>
      <c r="E34" s="44" t="s">
        <v>1114</v>
      </c>
    </row>
    <row r="35" spans="1:5" ht="15" customHeight="1">
      <c r="A35" s="42">
        <v>18</v>
      </c>
      <c r="B35" s="112">
        <v>2886.24</v>
      </c>
      <c r="C35" s="123" t="s">
        <v>186</v>
      </c>
      <c r="D35" s="109" t="s">
        <v>202</v>
      </c>
      <c r="E35" s="44" t="s">
        <v>1114</v>
      </c>
    </row>
    <row r="36" spans="1:5" ht="15" customHeight="1">
      <c r="A36" s="42">
        <v>19</v>
      </c>
      <c r="B36" s="43">
        <v>490</v>
      </c>
      <c r="C36" s="123" t="s">
        <v>34</v>
      </c>
      <c r="D36" s="85" t="s">
        <v>1112</v>
      </c>
      <c r="E36" s="84" t="s">
        <v>1114</v>
      </c>
    </row>
    <row r="37" spans="1:5" ht="15" customHeight="1">
      <c r="A37" s="42">
        <v>20</v>
      </c>
      <c r="B37" s="112">
        <v>350</v>
      </c>
      <c r="C37" s="45" t="s">
        <v>207</v>
      </c>
      <c r="D37" s="45" t="s">
        <v>1137</v>
      </c>
      <c r="E37" s="44" t="s">
        <v>1114</v>
      </c>
    </row>
    <row r="38" spans="1:5" ht="15" customHeight="1">
      <c r="A38" s="42">
        <v>21</v>
      </c>
      <c r="B38" s="112">
        <v>483.81</v>
      </c>
      <c r="C38" s="45" t="s">
        <v>1136</v>
      </c>
      <c r="D38" s="85" t="s">
        <v>281</v>
      </c>
      <c r="E38" s="44" t="s">
        <v>1114</v>
      </c>
    </row>
    <row r="39" spans="1:5" ht="15" customHeight="1">
      <c r="A39" s="42">
        <v>22</v>
      </c>
      <c r="B39" s="112">
        <v>798.29</v>
      </c>
      <c r="C39" s="45" t="s">
        <v>184</v>
      </c>
      <c r="D39" s="45" t="s">
        <v>275</v>
      </c>
      <c r="E39" s="44" t="s">
        <v>1114</v>
      </c>
    </row>
    <row r="40" spans="1:5" ht="15" customHeight="1">
      <c r="A40" s="42">
        <v>23</v>
      </c>
      <c r="B40" s="112">
        <v>363.06</v>
      </c>
      <c r="C40" s="45" t="s">
        <v>676</v>
      </c>
      <c r="D40" s="85" t="s">
        <v>269</v>
      </c>
      <c r="E40" s="44" t="s">
        <v>1114</v>
      </c>
    </row>
    <row r="41" spans="1:5" ht="15" customHeight="1">
      <c r="A41" s="42">
        <v>24</v>
      </c>
      <c r="B41" s="112">
        <v>530.03</v>
      </c>
      <c r="C41" s="45" t="s">
        <v>596</v>
      </c>
      <c r="D41" s="85" t="s">
        <v>1082</v>
      </c>
      <c r="E41" s="44" t="s">
        <v>1114</v>
      </c>
    </row>
    <row r="42" spans="1:5" ht="15" customHeight="1">
      <c r="A42" s="42">
        <v>25</v>
      </c>
      <c r="B42" s="112">
        <v>253.88</v>
      </c>
      <c r="C42" s="47" t="s">
        <v>567</v>
      </c>
      <c r="D42" s="85" t="s">
        <v>850</v>
      </c>
      <c r="E42" s="44" t="s">
        <v>1114</v>
      </c>
    </row>
    <row r="43" spans="1:5" ht="15" customHeight="1">
      <c r="A43" s="42">
        <v>26</v>
      </c>
      <c r="B43" s="112">
        <v>329.74</v>
      </c>
      <c r="C43" s="45" t="s">
        <v>162</v>
      </c>
      <c r="D43" s="85" t="s">
        <v>1135</v>
      </c>
      <c r="E43" s="44" t="s">
        <v>1114</v>
      </c>
    </row>
    <row r="44" spans="1:5" ht="15" customHeight="1">
      <c r="A44" s="42">
        <v>27</v>
      </c>
      <c r="B44" s="112">
        <v>390.92</v>
      </c>
      <c r="C44" s="123" t="s">
        <v>165</v>
      </c>
      <c r="D44" s="85" t="s">
        <v>1134</v>
      </c>
      <c r="E44" s="44" t="s">
        <v>1114</v>
      </c>
    </row>
    <row r="45" spans="1:5" ht="15" customHeight="1">
      <c r="A45" s="42">
        <v>28</v>
      </c>
      <c r="B45" s="112">
        <v>1124.55</v>
      </c>
      <c r="C45" s="123" t="s">
        <v>164</v>
      </c>
      <c r="D45" s="85" t="s">
        <v>1133</v>
      </c>
      <c r="E45" s="44" t="s">
        <v>1114</v>
      </c>
    </row>
    <row r="46" spans="1:5" ht="15" customHeight="1">
      <c r="A46" s="42">
        <v>29</v>
      </c>
      <c r="B46" s="112">
        <v>4513.92</v>
      </c>
      <c r="C46" s="123" t="s">
        <v>1132</v>
      </c>
      <c r="D46" s="45" t="s">
        <v>336</v>
      </c>
      <c r="E46" s="44" t="s">
        <v>1114</v>
      </c>
    </row>
    <row r="47" spans="1:5" ht="15" customHeight="1">
      <c r="A47" s="42">
        <v>30</v>
      </c>
      <c r="B47" s="112">
        <v>2324.5</v>
      </c>
      <c r="C47" s="123" t="s">
        <v>1149</v>
      </c>
      <c r="D47" s="109" t="s">
        <v>1150</v>
      </c>
      <c r="E47" s="44" t="s">
        <v>1114</v>
      </c>
    </row>
    <row r="48" spans="1:5" ht="15" customHeight="1">
      <c r="A48" s="42">
        <v>31</v>
      </c>
      <c r="B48" s="112">
        <v>10</v>
      </c>
      <c r="C48" s="123" t="s">
        <v>34</v>
      </c>
      <c r="D48" s="85" t="s">
        <v>1112</v>
      </c>
      <c r="E48" s="44" t="s">
        <v>1113</v>
      </c>
    </row>
    <row r="49" spans="1:5" ht="15" customHeight="1">
      <c r="A49" s="42">
        <v>32</v>
      </c>
      <c r="B49" s="112">
        <v>335</v>
      </c>
      <c r="C49" s="123" t="s">
        <v>1073</v>
      </c>
      <c r="D49" s="45" t="s">
        <v>1131</v>
      </c>
      <c r="E49" s="44" t="s">
        <v>1111</v>
      </c>
    </row>
    <row r="50" spans="1:5" ht="15" customHeight="1">
      <c r="A50" s="42">
        <v>33</v>
      </c>
      <c r="B50" s="112">
        <v>307.60000000000002</v>
      </c>
      <c r="C50" s="123" t="s">
        <v>1130</v>
      </c>
      <c r="D50" s="85" t="s">
        <v>651</v>
      </c>
      <c r="E50" s="44" t="s">
        <v>1111</v>
      </c>
    </row>
    <row r="51" spans="1:5" ht="15" customHeight="1">
      <c r="A51" s="42">
        <v>34</v>
      </c>
      <c r="B51" s="112">
        <v>3184.32</v>
      </c>
      <c r="C51" s="123" t="s">
        <v>186</v>
      </c>
      <c r="D51" s="109" t="s">
        <v>202</v>
      </c>
      <c r="E51" s="44" t="s">
        <v>1111</v>
      </c>
    </row>
    <row r="52" spans="1:5" ht="15" customHeight="1">
      <c r="A52" s="42">
        <v>35</v>
      </c>
      <c r="B52" s="112">
        <v>399</v>
      </c>
      <c r="C52" s="123" t="s">
        <v>1129</v>
      </c>
      <c r="D52" s="45" t="s">
        <v>652</v>
      </c>
      <c r="E52" s="44" t="s">
        <v>1111</v>
      </c>
    </row>
    <row r="53" spans="1:5" ht="15" customHeight="1">
      <c r="A53" s="42">
        <v>36</v>
      </c>
      <c r="B53" s="112">
        <v>1163.9000000000001</v>
      </c>
      <c r="C53" s="123" t="s">
        <v>1128</v>
      </c>
      <c r="D53" s="109" t="s">
        <v>202</v>
      </c>
      <c r="E53" s="44" t="s">
        <v>1111</v>
      </c>
    </row>
    <row r="54" spans="1:5" ht="15" customHeight="1">
      <c r="A54" s="42">
        <v>37</v>
      </c>
      <c r="B54" s="112">
        <v>9025.2000000000007</v>
      </c>
      <c r="C54" s="123" t="s">
        <v>691</v>
      </c>
      <c r="D54" s="109" t="s">
        <v>202</v>
      </c>
      <c r="E54" s="44" t="s">
        <v>1111</v>
      </c>
    </row>
    <row r="55" spans="1:5" ht="15" customHeight="1">
      <c r="A55" s="42">
        <v>38</v>
      </c>
      <c r="B55" s="112">
        <v>521.51</v>
      </c>
      <c r="C55" s="186" t="s">
        <v>1040</v>
      </c>
      <c r="D55" s="109" t="s">
        <v>202</v>
      </c>
      <c r="E55" s="44" t="s">
        <v>1111</v>
      </c>
    </row>
    <row r="56" spans="1:5" ht="15" customHeight="1">
      <c r="A56" s="42">
        <v>39</v>
      </c>
      <c r="B56" s="112">
        <v>330.71</v>
      </c>
      <c r="C56" s="123" t="s">
        <v>186</v>
      </c>
      <c r="D56" s="109" t="s">
        <v>202</v>
      </c>
      <c r="E56" s="44" t="s">
        <v>1111</v>
      </c>
    </row>
    <row r="57" spans="1:5" s="90" customFormat="1" ht="15" customHeight="1">
      <c r="A57" s="42">
        <v>40</v>
      </c>
      <c r="B57" s="44">
        <v>261.44</v>
      </c>
      <c r="C57" s="47" t="s">
        <v>1126</v>
      </c>
      <c r="D57" s="109" t="s">
        <v>1127</v>
      </c>
      <c r="E57" s="44" t="s">
        <v>1111</v>
      </c>
    </row>
    <row r="58" spans="1:5" ht="15" customHeight="1">
      <c r="A58" s="42">
        <v>41</v>
      </c>
      <c r="B58" s="44">
        <v>5317.53</v>
      </c>
      <c r="C58" s="47" t="s">
        <v>430</v>
      </c>
      <c r="D58" s="85" t="s">
        <v>1125</v>
      </c>
      <c r="E58" s="44" t="s">
        <v>1111</v>
      </c>
    </row>
    <row r="59" spans="1:5" ht="15" customHeight="1">
      <c r="A59" s="42">
        <v>42</v>
      </c>
      <c r="B59" s="44">
        <v>2237.1999999999998</v>
      </c>
      <c r="C59" s="47" t="s">
        <v>1123</v>
      </c>
      <c r="D59" s="85" t="s">
        <v>1124</v>
      </c>
      <c r="E59" s="44" t="s">
        <v>1111</v>
      </c>
    </row>
    <row r="60" spans="1:5" ht="15" customHeight="1">
      <c r="A60" s="42">
        <v>43</v>
      </c>
      <c r="B60" s="44">
        <v>5176.5</v>
      </c>
      <c r="C60" s="83" t="s">
        <v>1121</v>
      </c>
      <c r="D60" s="85" t="s">
        <v>1122</v>
      </c>
      <c r="E60" s="84" t="s">
        <v>1111</v>
      </c>
    </row>
    <row r="61" spans="1:5" ht="15" customHeight="1">
      <c r="A61" s="42">
        <v>44</v>
      </c>
      <c r="B61" s="43">
        <v>19300.84</v>
      </c>
      <c r="C61" s="83" t="s">
        <v>1038</v>
      </c>
      <c r="D61" s="45" t="s">
        <v>1120</v>
      </c>
      <c r="E61" s="84" t="s">
        <v>1111</v>
      </c>
    </row>
    <row r="62" spans="1:5" s="90" customFormat="1" ht="15" customHeight="1">
      <c r="A62" s="42">
        <v>45</v>
      </c>
      <c r="B62" s="44">
        <v>971.04</v>
      </c>
      <c r="C62" s="47" t="s">
        <v>167</v>
      </c>
      <c r="D62" s="189" t="s">
        <v>1079</v>
      </c>
      <c r="E62" s="44" t="s">
        <v>1111</v>
      </c>
    </row>
    <row r="63" spans="1:5" ht="15" customHeight="1">
      <c r="A63" s="42">
        <v>46</v>
      </c>
      <c r="B63" s="43">
        <v>25.9</v>
      </c>
      <c r="C63" s="83" t="s">
        <v>1118</v>
      </c>
      <c r="D63" s="85" t="s">
        <v>1119</v>
      </c>
      <c r="E63" s="84" t="s">
        <v>1111</v>
      </c>
    </row>
    <row r="64" spans="1:5" ht="15" customHeight="1">
      <c r="A64" s="42">
        <v>47</v>
      </c>
      <c r="B64" s="43">
        <v>337.96</v>
      </c>
      <c r="C64" s="47" t="s">
        <v>676</v>
      </c>
      <c r="D64" s="189" t="s">
        <v>1117</v>
      </c>
      <c r="E64" s="44" t="s">
        <v>1111</v>
      </c>
    </row>
    <row r="65" spans="1:5" s="90" customFormat="1" ht="15" customHeight="1">
      <c r="A65" s="42">
        <v>48</v>
      </c>
      <c r="B65" s="43">
        <v>2380</v>
      </c>
      <c r="C65" s="47" t="s">
        <v>1115</v>
      </c>
      <c r="D65" s="85" t="s">
        <v>1116</v>
      </c>
      <c r="E65" s="44" t="s">
        <v>1111</v>
      </c>
    </row>
    <row r="66" spans="1:5" ht="15" customHeight="1">
      <c r="A66" s="42">
        <v>49</v>
      </c>
      <c r="B66" s="112">
        <v>198.56</v>
      </c>
      <c r="C66" s="45" t="s">
        <v>250</v>
      </c>
      <c r="D66" s="85" t="s">
        <v>954</v>
      </c>
      <c r="E66" s="44" t="s">
        <v>1111</v>
      </c>
    </row>
    <row r="67" spans="1:5" ht="15" customHeight="1">
      <c r="A67" s="42">
        <v>50</v>
      </c>
      <c r="B67" s="44">
        <v>530.03</v>
      </c>
      <c r="C67" s="83" t="s">
        <v>596</v>
      </c>
      <c r="D67" s="85" t="s">
        <v>1082</v>
      </c>
      <c r="E67" s="84" t="s">
        <v>1111</v>
      </c>
    </row>
    <row r="68" spans="1:5" ht="15" customHeight="1">
      <c r="A68" s="192"/>
      <c r="B68" s="147"/>
      <c r="C68" s="141"/>
      <c r="D68" s="199"/>
      <c r="E68" s="147"/>
    </row>
    <row r="69" spans="1:5" ht="15" customHeight="1">
      <c r="A69" s="192"/>
      <c r="B69" s="198"/>
      <c r="C69" s="141"/>
      <c r="D69" s="199"/>
      <c r="E69" s="147"/>
    </row>
    <row r="70" spans="1:5" s="151" customFormat="1" ht="15" customHeight="1">
      <c r="A70" s="337" t="s">
        <v>574</v>
      </c>
      <c r="B70" s="337"/>
      <c r="C70" s="193"/>
      <c r="E70" s="152"/>
    </row>
    <row r="71" spans="1:5" s="151" customFormat="1" ht="15" customHeight="1">
      <c r="A71" s="337" t="s">
        <v>575</v>
      </c>
      <c r="B71" s="337"/>
      <c r="C71" s="337"/>
      <c r="D71" s="151" t="s">
        <v>896</v>
      </c>
      <c r="E71" s="152"/>
    </row>
    <row r="72" spans="1:5" s="151" customFormat="1" ht="15" customHeight="1">
      <c r="B72" s="153"/>
      <c r="D72" s="151" t="s">
        <v>897</v>
      </c>
      <c r="E72" s="190" t="s">
        <v>898</v>
      </c>
    </row>
    <row r="73" spans="1:5" s="151" customFormat="1" ht="15" customHeight="1">
      <c r="B73" s="153"/>
      <c r="E73" s="190" t="s">
        <v>1081</v>
      </c>
    </row>
    <row r="74" spans="1:5" s="151" customFormat="1" ht="15" customHeight="1">
      <c r="A74" s="154"/>
      <c r="B74" s="155"/>
      <c r="C74" s="156"/>
      <c r="D74" s="348"/>
      <c r="E74" s="348"/>
    </row>
    <row r="75" spans="1:5" s="151" customFormat="1" ht="15" customHeight="1">
      <c r="A75" s="154"/>
      <c r="B75" s="155"/>
      <c r="C75" s="156"/>
      <c r="D75" s="348"/>
      <c r="E75" s="348"/>
    </row>
    <row r="76" spans="1:5" ht="15" customHeight="1">
      <c r="A76" s="192"/>
      <c r="B76" s="146"/>
      <c r="C76" s="96"/>
      <c r="D76" s="96"/>
      <c r="E76" s="147"/>
    </row>
    <row r="77" spans="1:5" ht="15" customHeight="1"/>
    <row r="78" spans="1:5" ht="15" customHeight="1"/>
    <row r="79" spans="1:5" ht="15" customHeight="1"/>
    <row r="80" spans="1:5" ht="14.1" customHeight="1"/>
    <row r="81" spans="2:5" ht="14.1" customHeight="1"/>
    <row r="82" spans="2:5" ht="14.1" customHeight="1"/>
    <row r="83" spans="2:5" ht="14.1" customHeight="1"/>
    <row r="91" spans="2:5" s="104" customFormat="1">
      <c r="E91" s="195"/>
    </row>
    <row r="94" spans="2:5" s="104" customFormat="1">
      <c r="E94" s="195"/>
    </row>
    <row r="95" spans="2:5">
      <c r="B95" s="46"/>
      <c r="E95" s="194"/>
    </row>
    <row r="96" spans="2:5" s="104" customFormat="1">
      <c r="E96" s="195"/>
    </row>
    <row r="97" spans="5:5" s="104" customFormat="1">
      <c r="E97" s="195"/>
    </row>
  </sheetData>
  <mergeCells count="14">
    <mergeCell ref="D75:E75"/>
    <mergeCell ref="A1:E1"/>
    <mergeCell ref="A4:E4"/>
    <mergeCell ref="A5:E5"/>
    <mergeCell ref="A6:E6"/>
    <mergeCell ref="A9:E9"/>
    <mergeCell ref="A16:E16"/>
    <mergeCell ref="A70:B70"/>
    <mergeCell ref="A71:C71"/>
    <mergeCell ref="D74:E74"/>
    <mergeCell ref="A8:E8"/>
    <mergeCell ref="A2:E2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79"/>
  <sheetViews>
    <sheetView topLeftCell="A7" workbookViewId="0">
      <selection activeCell="D20" sqref="D20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1.7109375" style="46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5" s="115" customFormat="1" ht="14.45" customHeight="1">
      <c r="A1" s="338" t="s">
        <v>16</v>
      </c>
      <c r="B1" s="338"/>
      <c r="C1" s="338"/>
      <c r="D1" s="338"/>
      <c r="E1" s="338"/>
    </row>
    <row r="2" spans="1:5" s="115" customFormat="1" ht="14.45" customHeight="1">
      <c r="A2" s="182"/>
      <c r="B2" s="182"/>
      <c r="C2" s="182"/>
      <c r="D2" s="182"/>
      <c r="E2" s="182"/>
    </row>
    <row r="3" spans="1:5" s="115" customFormat="1" ht="14.45" customHeight="1">
      <c r="A3" s="182"/>
      <c r="B3" s="182"/>
      <c r="C3" s="182"/>
      <c r="D3" s="182"/>
      <c r="E3" s="182"/>
    </row>
    <row r="4" spans="1:5" s="115" customFormat="1" ht="14.45" customHeight="1">
      <c r="A4" s="339"/>
      <c r="B4" s="339"/>
      <c r="C4" s="339"/>
      <c r="D4" s="339"/>
      <c r="E4" s="339"/>
    </row>
    <row r="5" spans="1:5" s="115" customFormat="1" ht="14.45" customHeight="1">
      <c r="A5" s="339" t="s">
        <v>0</v>
      </c>
      <c r="B5" s="339"/>
      <c r="C5" s="339"/>
      <c r="D5" s="339"/>
      <c r="E5" s="339"/>
    </row>
    <row r="6" spans="1:5" s="115" customFormat="1" ht="14.45" customHeight="1">
      <c r="A6" s="339" t="s">
        <v>1083</v>
      </c>
      <c r="B6" s="339"/>
      <c r="C6" s="339"/>
      <c r="D6" s="339"/>
      <c r="E6" s="339"/>
    </row>
    <row r="7" spans="1:5" s="115" customFormat="1" ht="14.45" customHeight="1">
      <c r="A7" s="183"/>
      <c r="B7" s="183"/>
      <c r="C7" s="183"/>
      <c r="D7" s="183"/>
      <c r="E7" s="183"/>
    </row>
    <row r="8" spans="1:5" s="115" customFormat="1" ht="14.45" customHeight="1">
      <c r="A8" s="183"/>
      <c r="B8" s="183"/>
      <c r="C8" s="183"/>
      <c r="D8" s="183"/>
      <c r="E8" s="183"/>
    </row>
    <row r="9" spans="1:5" s="116" customFormat="1" ht="14.45" customHeight="1">
      <c r="A9" s="340" t="s">
        <v>2</v>
      </c>
      <c r="B9" s="340"/>
      <c r="C9" s="340"/>
      <c r="D9" s="340"/>
      <c r="E9" s="340"/>
    </row>
    <row r="10" spans="1:5" s="119" customFormat="1" ht="14.45" customHeight="1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5" s="116" customFormat="1" ht="14.45" customHeight="1">
      <c r="A11" s="127">
        <v>1</v>
      </c>
      <c r="B11" s="128">
        <v>151031</v>
      </c>
      <c r="C11" s="121" t="s">
        <v>1059</v>
      </c>
      <c r="D11" s="122" t="s">
        <v>948</v>
      </c>
      <c r="E11" s="120" t="s">
        <v>1093</v>
      </c>
    </row>
    <row r="12" spans="1:5" s="116" customFormat="1" ht="14.45" customHeight="1">
      <c r="A12" s="127">
        <v>2</v>
      </c>
      <c r="B12" s="128">
        <v>3871</v>
      </c>
      <c r="C12" s="123" t="s">
        <v>945</v>
      </c>
      <c r="D12" s="148" t="s">
        <v>946</v>
      </c>
      <c r="E12" s="120" t="s">
        <v>1093</v>
      </c>
    </row>
    <row r="13" spans="1:5" s="116" customFormat="1" ht="14.45" customHeight="1">
      <c r="A13" s="127">
        <v>3</v>
      </c>
      <c r="B13" s="128">
        <v>21828</v>
      </c>
      <c r="C13" s="123" t="s">
        <v>34</v>
      </c>
      <c r="D13" s="122" t="s">
        <v>947</v>
      </c>
      <c r="E13" s="120" t="s">
        <v>1094</v>
      </c>
    </row>
    <row r="14" spans="1:5" s="116" customFormat="1" ht="14.45" customHeight="1">
      <c r="A14" s="349"/>
      <c r="B14" s="349"/>
      <c r="C14" s="349"/>
      <c r="D14" s="349"/>
      <c r="E14" s="349"/>
    </row>
    <row r="15" spans="1:5" ht="14.45" customHeight="1">
      <c r="A15" s="347" t="s">
        <v>8</v>
      </c>
      <c r="B15" s="347"/>
      <c r="C15" s="347"/>
      <c r="D15" s="347"/>
      <c r="E15" s="347"/>
    </row>
    <row r="16" spans="1:5" ht="14.4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5" ht="14.45" customHeight="1">
      <c r="A17" s="171">
        <v>1</v>
      </c>
      <c r="B17" s="112">
        <v>293.44</v>
      </c>
      <c r="C17" s="123" t="s">
        <v>162</v>
      </c>
      <c r="D17" s="85" t="s">
        <v>1091</v>
      </c>
      <c r="E17" s="44" t="s">
        <v>1092</v>
      </c>
    </row>
    <row r="18" spans="1:5" ht="14.45" customHeight="1">
      <c r="A18" s="171">
        <v>2</v>
      </c>
      <c r="B18" s="112">
        <v>409.85</v>
      </c>
      <c r="C18" s="123" t="s">
        <v>676</v>
      </c>
      <c r="D18" s="85" t="s">
        <v>269</v>
      </c>
      <c r="E18" s="44" t="s">
        <v>1085</v>
      </c>
    </row>
    <row r="19" spans="1:5" ht="14.45" customHeight="1">
      <c r="A19" s="171">
        <v>3</v>
      </c>
      <c r="B19" s="112">
        <v>530.03</v>
      </c>
      <c r="C19" s="123" t="s">
        <v>596</v>
      </c>
      <c r="D19" s="85" t="s">
        <v>1082</v>
      </c>
      <c r="E19" s="44" t="s">
        <v>1085</v>
      </c>
    </row>
    <row r="20" spans="1:5" ht="27.75" customHeight="1">
      <c r="A20" s="171">
        <v>4</v>
      </c>
      <c r="B20" s="112">
        <v>4513.92</v>
      </c>
      <c r="C20" s="123" t="s">
        <v>663</v>
      </c>
      <c r="D20" s="45" t="s">
        <v>336</v>
      </c>
      <c r="E20" s="44" t="s">
        <v>1085</v>
      </c>
    </row>
    <row r="21" spans="1:5" ht="14.45" customHeight="1">
      <c r="A21" s="171">
        <v>5</v>
      </c>
      <c r="B21" s="112">
        <v>204.45</v>
      </c>
      <c r="C21" s="123" t="s">
        <v>1086</v>
      </c>
      <c r="D21" s="45" t="s">
        <v>954</v>
      </c>
      <c r="E21" s="44" t="s">
        <v>1085</v>
      </c>
    </row>
    <row r="22" spans="1:5" ht="14.45" customHeight="1">
      <c r="A22" s="171">
        <v>6</v>
      </c>
      <c r="B22" s="112">
        <v>2081.36</v>
      </c>
      <c r="C22" s="123" t="s">
        <v>186</v>
      </c>
      <c r="D22" s="109" t="s">
        <v>202</v>
      </c>
      <c r="E22" s="44" t="s">
        <v>1085</v>
      </c>
    </row>
    <row r="23" spans="1:5" ht="14.45" customHeight="1">
      <c r="A23" s="171">
        <v>7</v>
      </c>
      <c r="B23" s="112">
        <v>1180.3800000000001</v>
      </c>
      <c r="C23" s="123" t="s">
        <v>160</v>
      </c>
      <c r="D23" s="109" t="s">
        <v>202</v>
      </c>
      <c r="E23" s="44" t="s">
        <v>1085</v>
      </c>
    </row>
    <row r="24" spans="1:5" ht="14.45" customHeight="1">
      <c r="A24" s="171">
        <v>8</v>
      </c>
      <c r="B24" s="112">
        <v>1103.5</v>
      </c>
      <c r="C24" s="123" t="s">
        <v>665</v>
      </c>
      <c r="D24" s="109" t="s">
        <v>652</v>
      </c>
      <c r="E24" s="44" t="s">
        <v>1085</v>
      </c>
    </row>
    <row r="25" spans="1:5" ht="30" customHeight="1">
      <c r="A25" s="171">
        <v>9</v>
      </c>
      <c r="B25" s="112">
        <v>61.48</v>
      </c>
      <c r="C25" s="123" t="s">
        <v>557</v>
      </c>
      <c r="D25" s="109" t="s">
        <v>1089</v>
      </c>
      <c r="E25" s="44" t="s">
        <v>1085</v>
      </c>
    </row>
    <row r="26" spans="1:5" ht="32.25" customHeight="1">
      <c r="A26" s="171">
        <v>10</v>
      </c>
      <c r="B26" s="112">
        <v>231.75</v>
      </c>
      <c r="C26" s="186" t="s">
        <v>1088</v>
      </c>
      <c r="D26" s="109" t="s">
        <v>1089</v>
      </c>
      <c r="E26" s="44" t="s">
        <v>1085</v>
      </c>
    </row>
    <row r="27" spans="1:5" ht="14.45" customHeight="1">
      <c r="A27" s="171">
        <v>11</v>
      </c>
      <c r="B27" s="112">
        <v>2314.1</v>
      </c>
      <c r="C27" s="123" t="s">
        <v>615</v>
      </c>
      <c r="D27" s="109" t="s">
        <v>1090</v>
      </c>
      <c r="E27" s="44" t="s">
        <v>1085</v>
      </c>
    </row>
    <row r="28" spans="1:5" ht="14.45" customHeight="1">
      <c r="A28" s="171">
        <v>12</v>
      </c>
      <c r="B28" s="112">
        <v>41.5</v>
      </c>
      <c r="C28" s="123" t="s">
        <v>34</v>
      </c>
      <c r="D28" s="85" t="s">
        <v>954</v>
      </c>
      <c r="E28" s="44" t="s">
        <v>1094</v>
      </c>
    </row>
    <row r="29" spans="1:5" ht="14.45" customHeight="1">
      <c r="A29" s="171">
        <v>13</v>
      </c>
      <c r="B29" s="44">
        <v>386.33</v>
      </c>
      <c r="C29" s="83" t="s">
        <v>1099</v>
      </c>
      <c r="D29" s="85" t="s">
        <v>281</v>
      </c>
      <c r="E29" s="83" t="s">
        <v>1100</v>
      </c>
    </row>
    <row r="30" spans="1:5" ht="14.45" customHeight="1">
      <c r="A30" s="171">
        <v>14</v>
      </c>
      <c r="B30" s="44">
        <v>470.95</v>
      </c>
      <c r="C30" s="47" t="s">
        <v>567</v>
      </c>
      <c r="D30" s="85" t="s">
        <v>850</v>
      </c>
      <c r="E30" s="47" t="s">
        <v>1100</v>
      </c>
    </row>
    <row r="31" spans="1:5" ht="14.45" customHeight="1">
      <c r="A31" s="171">
        <v>15</v>
      </c>
      <c r="B31" s="44">
        <v>314.16000000000003</v>
      </c>
      <c r="C31" s="83" t="s">
        <v>649</v>
      </c>
      <c r="D31" s="85" t="s">
        <v>1101</v>
      </c>
      <c r="E31" s="83" t="s">
        <v>1100</v>
      </c>
    </row>
    <row r="32" spans="1:5" ht="14.45" customHeight="1">
      <c r="A32" s="171">
        <v>16</v>
      </c>
      <c r="B32" s="44">
        <v>1660.05</v>
      </c>
      <c r="C32" s="83" t="s">
        <v>649</v>
      </c>
      <c r="D32" s="85" t="s">
        <v>1102</v>
      </c>
      <c r="E32" s="83" t="s">
        <v>1100</v>
      </c>
    </row>
    <row r="33" spans="1:5" ht="14.45" customHeight="1">
      <c r="A33" s="171">
        <v>17</v>
      </c>
      <c r="B33" s="44">
        <v>508.73</v>
      </c>
      <c r="C33" s="83" t="s">
        <v>649</v>
      </c>
      <c r="D33" s="85" t="s">
        <v>1103</v>
      </c>
      <c r="E33" s="83" t="s">
        <v>1100</v>
      </c>
    </row>
    <row r="34" spans="1:5" ht="14.45" customHeight="1">
      <c r="A34" s="171">
        <v>18</v>
      </c>
      <c r="B34" s="44">
        <v>1862.83</v>
      </c>
      <c r="C34" s="83" t="s">
        <v>400</v>
      </c>
      <c r="D34" s="85" t="s">
        <v>1104</v>
      </c>
      <c r="E34" s="83" t="s">
        <v>1100</v>
      </c>
    </row>
    <row r="35" spans="1:5" ht="14.45" customHeight="1">
      <c r="A35" s="171">
        <v>19</v>
      </c>
      <c r="B35" s="43">
        <v>390</v>
      </c>
      <c r="C35" s="83" t="s">
        <v>172</v>
      </c>
      <c r="D35" s="85" t="s">
        <v>787</v>
      </c>
      <c r="E35" s="83" t="s">
        <v>1100</v>
      </c>
    </row>
    <row r="36" spans="1:5" ht="45">
      <c r="A36" s="171">
        <v>20</v>
      </c>
      <c r="B36" s="43">
        <v>906.3</v>
      </c>
      <c r="C36" s="47" t="s">
        <v>167</v>
      </c>
      <c r="D36" s="189" t="s">
        <v>1105</v>
      </c>
      <c r="E36" s="47" t="s">
        <v>1100</v>
      </c>
    </row>
    <row r="37" spans="1:5" ht="14.45" customHeight="1">
      <c r="A37" s="171">
        <v>21</v>
      </c>
      <c r="B37" s="43">
        <v>230.77</v>
      </c>
      <c r="C37" s="83" t="s">
        <v>1095</v>
      </c>
      <c r="D37" s="189" t="s">
        <v>202</v>
      </c>
      <c r="E37" s="47" t="s">
        <v>1100</v>
      </c>
    </row>
    <row r="38" spans="1:5" ht="14.45" customHeight="1">
      <c r="A38" s="171">
        <v>22</v>
      </c>
      <c r="B38" s="112">
        <v>235</v>
      </c>
      <c r="C38" s="123" t="s">
        <v>34</v>
      </c>
      <c r="D38" s="85" t="s">
        <v>1054</v>
      </c>
      <c r="E38" s="44" t="s">
        <v>1053</v>
      </c>
    </row>
    <row r="39" spans="1:5" ht="14.45" customHeight="1">
      <c r="A39" s="171">
        <v>23</v>
      </c>
      <c r="B39" s="44">
        <v>142.66999999999999</v>
      </c>
      <c r="C39" s="83" t="s">
        <v>550</v>
      </c>
      <c r="D39" s="45" t="s">
        <v>194</v>
      </c>
      <c r="E39" s="83" t="s">
        <v>1098</v>
      </c>
    </row>
    <row r="40" spans="1:5" ht="14.45" customHeight="1">
      <c r="A40" s="171">
        <v>24</v>
      </c>
      <c r="B40" s="44">
        <v>119.97</v>
      </c>
      <c r="C40" s="83" t="s">
        <v>1095</v>
      </c>
      <c r="D40" s="45" t="s">
        <v>1096</v>
      </c>
      <c r="E40" s="83" t="s">
        <v>1097</v>
      </c>
    </row>
    <row r="41" spans="1:5" ht="14.45" customHeight="1">
      <c r="A41" s="171">
        <v>25</v>
      </c>
      <c r="B41" s="112">
        <v>200</v>
      </c>
      <c r="C41" s="123" t="s">
        <v>34</v>
      </c>
      <c r="D41" s="85" t="s">
        <v>1054</v>
      </c>
      <c r="E41" s="44" t="s">
        <v>1084</v>
      </c>
    </row>
    <row r="42" spans="1:5" ht="14.45" customHeight="1">
      <c r="A42" s="171">
        <v>26</v>
      </c>
      <c r="B42" s="44">
        <v>144.46</v>
      </c>
      <c r="C42" s="83" t="s">
        <v>1107</v>
      </c>
      <c r="D42" s="45" t="s">
        <v>1108</v>
      </c>
      <c r="E42" s="83" t="s">
        <v>1109</v>
      </c>
    </row>
    <row r="43" spans="1:5" ht="14.45" customHeight="1">
      <c r="A43" s="171">
        <v>27</v>
      </c>
      <c r="B43" s="44">
        <v>40</v>
      </c>
      <c r="C43" s="123" t="s">
        <v>34</v>
      </c>
      <c r="D43" s="45" t="s">
        <v>634</v>
      </c>
      <c r="E43" s="83" t="s">
        <v>1106</v>
      </c>
    </row>
    <row r="44" spans="1:5" ht="14.45" customHeight="1">
      <c r="A44" s="172"/>
      <c r="B44" s="102"/>
      <c r="D44" s="136"/>
      <c r="E44" s="136"/>
    </row>
    <row r="45" spans="1:5" ht="14.45" customHeight="1">
      <c r="A45" s="185"/>
      <c r="B45" s="146"/>
      <c r="C45" s="96"/>
      <c r="D45" s="350"/>
      <c r="E45" s="350"/>
    </row>
    <row r="46" spans="1:5" ht="14.45" customHeight="1">
      <c r="A46" s="185"/>
      <c r="B46" s="187"/>
      <c r="C46" s="188"/>
      <c r="D46" s="185"/>
      <c r="E46" s="185"/>
    </row>
    <row r="47" spans="1:5" s="151" customFormat="1" ht="14.45" customHeight="1">
      <c r="A47" s="337" t="s">
        <v>574</v>
      </c>
      <c r="B47" s="337"/>
      <c r="C47" s="184"/>
      <c r="E47" s="152"/>
    </row>
    <row r="48" spans="1:5" s="151" customFormat="1" ht="14.45" customHeight="1">
      <c r="A48" s="337" t="s">
        <v>575</v>
      </c>
      <c r="B48" s="337"/>
      <c r="C48" s="337"/>
      <c r="D48" s="151" t="s">
        <v>896</v>
      </c>
      <c r="E48" s="152"/>
    </row>
    <row r="49" spans="1:6" s="151" customFormat="1" ht="14.45" customHeight="1">
      <c r="B49" s="153"/>
      <c r="D49" s="151" t="s">
        <v>897</v>
      </c>
      <c r="E49" s="184" t="s">
        <v>898</v>
      </c>
    </row>
    <row r="50" spans="1:6" s="151" customFormat="1" ht="14.45" customHeight="1">
      <c r="B50" s="153"/>
      <c r="E50" s="184" t="s">
        <v>1081</v>
      </c>
    </row>
    <row r="51" spans="1:6" s="151" customFormat="1" ht="14.45" customHeight="1">
      <c r="A51" s="154"/>
      <c r="B51" s="155"/>
      <c r="C51" s="156"/>
      <c r="D51" s="348"/>
      <c r="E51" s="348"/>
    </row>
    <row r="52" spans="1:6" s="151" customFormat="1" ht="14.45" customHeight="1">
      <c r="A52" s="154"/>
      <c r="B52" s="155"/>
      <c r="C52" s="156"/>
      <c r="D52" s="348"/>
      <c r="E52" s="348"/>
    </row>
    <row r="53" spans="1:6" ht="14.45" customHeight="1">
      <c r="A53" s="185"/>
      <c r="B53" s="146"/>
      <c r="C53" s="96"/>
      <c r="D53" s="96"/>
      <c r="E53" s="147"/>
    </row>
    <row r="54" spans="1:6" ht="14.45" customHeight="1">
      <c r="A54" s="185"/>
      <c r="B54" s="146"/>
      <c r="C54" s="96"/>
      <c r="D54" s="96"/>
      <c r="E54" s="147"/>
    </row>
    <row r="55" spans="1:6" ht="14.45" customHeight="1"/>
    <row r="56" spans="1:6" ht="14.45" customHeight="1"/>
    <row r="57" spans="1:6" ht="14.45" customHeight="1"/>
    <row r="58" spans="1:6">
      <c r="F58" s="102"/>
    </row>
    <row r="73" spans="2:5" s="104" customFormat="1"/>
    <row r="76" spans="2:5" s="104" customFormat="1"/>
    <row r="77" spans="2:5">
      <c r="B77" s="46"/>
      <c r="E77" s="46"/>
    </row>
    <row r="78" spans="2:5" s="104" customFormat="1"/>
    <row r="79" spans="2:5" s="104" customFormat="1"/>
  </sheetData>
  <autoFilter ref="A16:G16"/>
  <mergeCells count="12">
    <mergeCell ref="D52:E52"/>
    <mergeCell ref="A1:E1"/>
    <mergeCell ref="A4:E4"/>
    <mergeCell ref="A5:E5"/>
    <mergeCell ref="A6:E6"/>
    <mergeCell ref="A9:E9"/>
    <mergeCell ref="A14:E14"/>
    <mergeCell ref="A15:E15"/>
    <mergeCell ref="D45:E45"/>
    <mergeCell ref="A47:B47"/>
    <mergeCell ref="A48:C48"/>
    <mergeCell ref="D51:E51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83"/>
  <sheetViews>
    <sheetView topLeftCell="A22" workbookViewId="0">
      <selection activeCell="C45" sqref="C45:D45"/>
    </sheetView>
  </sheetViews>
  <sheetFormatPr defaultRowHeight="15"/>
  <cols>
    <col min="1" max="1" width="4.140625" style="46" customWidth="1"/>
    <col min="2" max="2" width="9.140625" style="111" bestFit="1" customWidth="1"/>
    <col min="3" max="3" width="28.140625" style="46" bestFit="1" customWidth="1"/>
    <col min="4" max="4" width="46.7109375" style="46" bestFit="1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6" s="115" customFormat="1">
      <c r="A1" s="338" t="s">
        <v>16</v>
      </c>
      <c r="B1" s="338"/>
      <c r="C1" s="338"/>
      <c r="D1" s="338"/>
      <c r="E1" s="338"/>
      <c r="F1" s="157"/>
    </row>
    <row r="2" spans="1:6" s="115" customFormat="1">
      <c r="A2" s="339"/>
      <c r="B2" s="339"/>
      <c r="C2" s="339"/>
      <c r="D2" s="339"/>
      <c r="E2" s="339"/>
    </row>
    <row r="3" spans="1:6" s="115" customFormat="1">
      <c r="A3" s="339" t="s">
        <v>0</v>
      </c>
      <c r="B3" s="339"/>
      <c r="C3" s="339"/>
      <c r="D3" s="339"/>
      <c r="E3" s="339"/>
    </row>
    <row r="4" spans="1:6" s="115" customFormat="1">
      <c r="A4" s="339" t="s">
        <v>1052</v>
      </c>
      <c r="B4" s="339"/>
      <c r="C4" s="339"/>
      <c r="D4" s="339"/>
      <c r="E4" s="339"/>
    </row>
    <row r="5" spans="1:6" s="116" customFormat="1">
      <c r="A5" s="340" t="s">
        <v>2</v>
      </c>
      <c r="B5" s="340"/>
      <c r="C5" s="340"/>
      <c r="D5" s="340"/>
      <c r="E5" s="340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f>71116+14785+36808+11177+6415+1334+3321+1008</f>
        <v>145964</v>
      </c>
      <c r="C7" s="121" t="s">
        <v>1059</v>
      </c>
      <c r="D7" s="122" t="s">
        <v>948</v>
      </c>
      <c r="E7" s="120" t="s">
        <v>1056</v>
      </c>
    </row>
    <row r="8" spans="1:6" s="116" customFormat="1">
      <c r="A8" s="127">
        <v>2</v>
      </c>
      <c r="B8" s="128">
        <v>3627</v>
      </c>
      <c r="C8" s="123" t="s">
        <v>945</v>
      </c>
      <c r="D8" s="148" t="s">
        <v>946</v>
      </c>
      <c r="E8" s="120" t="s">
        <v>1056</v>
      </c>
    </row>
    <row r="9" spans="1:6" s="116" customFormat="1">
      <c r="A9" s="127">
        <v>3</v>
      </c>
      <c r="B9" s="128">
        <v>20632</v>
      </c>
      <c r="C9" s="123" t="s">
        <v>34</v>
      </c>
      <c r="D9" s="122" t="s">
        <v>947</v>
      </c>
      <c r="E9" s="120" t="s">
        <v>1055</v>
      </c>
    </row>
    <row r="10" spans="1:6" s="116" customFormat="1">
      <c r="A10" s="349"/>
      <c r="B10" s="349"/>
      <c r="C10" s="349"/>
      <c r="D10" s="349"/>
      <c r="E10" s="349"/>
    </row>
    <row r="11" spans="1:6">
      <c r="A11" s="347" t="s">
        <v>8</v>
      </c>
      <c r="B11" s="347"/>
      <c r="C11" s="347"/>
      <c r="D11" s="347"/>
      <c r="E11" s="347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ht="30">
      <c r="A13" s="171">
        <v>1</v>
      </c>
      <c r="B13" s="158">
        <v>135</v>
      </c>
      <c r="C13" s="123" t="s">
        <v>34</v>
      </c>
      <c r="D13" s="175" t="s">
        <v>1054</v>
      </c>
      <c r="E13" s="159" t="s">
        <v>1080</v>
      </c>
    </row>
    <row r="14" spans="1:6" s="172" customFormat="1">
      <c r="A14" s="171">
        <v>2</v>
      </c>
      <c r="B14" s="158">
        <v>530.03</v>
      </c>
      <c r="C14" s="173" t="s">
        <v>596</v>
      </c>
      <c r="D14" s="85" t="s">
        <v>937</v>
      </c>
      <c r="E14" s="159" t="s">
        <v>1080</v>
      </c>
    </row>
    <row r="15" spans="1:6" s="172" customFormat="1" ht="30">
      <c r="A15" s="171">
        <v>3</v>
      </c>
      <c r="B15" s="158">
        <v>100</v>
      </c>
      <c r="C15" s="123" t="s">
        <v>34</v>
      </c>
      <c r="D15" s="175" t="s">
        <v>1054</v>
      </c>
      <c r="E15" s="159" t="s">
        <v>1076</v>
      </c>
    </row>
    <row r="16" spans="1:6" s="172" customFormat="1" ht="30">
      <c r="A16" s="171">
        <v>4</v>
      </c>
      <c r="B16" s="158">
        <v>690</v>
      </c>
      <c r="C16" s="123" t="s">
        <v>34</v>
      </c>
      <c r="D16" s="175" t="s">
        <v>1054</v>
      </c>
      <c r="E16" s="159" t="s">
        <v>1075</v>
      </c>
    </row>
    <row r="17" spans="1:5" s="172" customFormat="1" ht="30">
      <c r="A17" s="171">
        <v>5</v>
      </c>
      <c r="B17" s="158">
        <v>18678.240000000002</v>
      </c>
      <c r="C17" s="173" t="s">
        <v>1038</v>
      </c>
      <c r="D17" s="175" t="s">
        <v>1054</v>
      </c>
      <c r="E17" s="159" t="s">
        <v>1074</v>
      </c>
    </row>
    <row r="18" spans="1:5" s="172" customFormat="1" ht="15" customHeight="1">
      <c r="A18" s="171">
        <v>6</v>
      </c>
      <c r="B18" s="158">
        <v>252.84</v>
      </c>
      <c r="C18" s="173" t="s">
        <v>221</v>
      </c>
      <c r="D18" s="175" t="s">
        <v>651</v>
      </c>
      <c r="E18" s="159" t="s">
        <v>1074</v>
      </c>
    </row>
    <row r="19" spans="1:5" s="172" customFormat="1">
      <c r="A19" s="171">
        <v>7</v>
      </c>
      <c r="B19" s="158">
        <v>798.29</v>
      </c>
      <c r="C19" s="173" t="s">
        <v>184</v>
      </c>
      <c r="D19" s="173" t="s">
        <v>275</v>
      </c>
      <c r="E19" s="159" t="s">
        <v>1074</v>
      </c>
    </row>
    <row r="20" spans="1:5" s="177" customFormat="1" ht="37.5" customHeight="1">
      <c r="A20" s="171">
        <v>8</v>
      </c>
      <c r="B20" s="158">
        <v>323.68</v>
      </c>
      <c r="C20" s="173" t="s">
        <v>167</v>
      </c>
      <c r="D20" s="178" t="s">
        <v>1079</v>
      </c>
      <c r="E20" s="159" t="s">
        <v>1074</v>
      </c>
    </row>
    <row r="21" spans="1:5" s="172" customFormat="1">
      <c r="A21" s="171">
        <v>9</v>
      </c>
      <c r="B21" s="158">
        <v>9025.2000000000007</v>
      </c>
      <c r="C21" s="173" t="s">
        <v>691</v>
      </c>
      <c r="D21" s="173" t="s">
        <v>202</v>
      </c>
      <c r="E21" s="159" t="s">
        <v>1074</v>
      </c>
    </row>
    <row r="22" spans="1:5" s="172" customFormat="1">
      <c r="A22" s="171">
        <v>10</v>
      </c>
      <c r="B22" s="158">
        <v>599.80999999999995</v>
      </c>
      <c r="C22" s="173" t="s">
        <v>1078</v>
      </c>
      <c r="D22" s="173" t="s">
        <v>202</v>
      </c>
      <c r="E22" s="159" t="s">
        <v>1074</v>
      </c>
    </row>
    <row r="23" spans="1:5" s="172" customFormat="1">
      <c r="A23" s="171">
        <v>11</v>
      </c>
      <c r="B23" s="158">
        <v>4900.4799999999996</v>
      </c>
      <c r="C23" s="176" t="s">
        <v>1037</v>
      </c>
      <c r="D23" s="173" t="s">
        <v>1077</v>
      </c>
      <c r="E23" s="159" t="s">
        <v>1074</v>
      </c>
    </row>
    <row r="24" spans="1:5" s="172" customFormat="1">
      <c r="A24" s="171">
        <v>12</v>
      </c>
      <c r="B24" s="159">
        <v>397.47</v>
      </c>
      <c r="C24" s="176" t="s">
        <v>1037</v>
      </c>
      <c r="D24" s="85" t="s">
        <v>651</v>
      </c>
      <c r="E24" s="176" t="s">
        <v>1074</v>
      </c>
    </row>
    <row r="25" spans="1:5" s="172" customFormat="1">
      <c r="A25" s="171">
        <v>13</v>
      </c>
      <c r="B25" s="159">
        <v>471.64</v>
      </c>
      <c r="C25" s="176" t="s">
        <v>1037</v>
      </c>
      <c r="D25" s="45" t="s">
        <v>652</v>
      </c>
      <c r="E25" s="176" t="s">
        <v>1074</v>
      </c>
    </row>
    <row r="26" spans="1:5" s="172" customFormat="1" ht="30">
      <c r="A26" s="171">
        <v>14</v>
      </c>
      <c r="B26" s="158">
        <v>2289.08</v>
      </c>
      <c r="C26" s="123" t="s">
        <v>34</v>
      </c>
      <c r="D26" s="175" t="s">
        <v>1054</v>
      </c>
      <c r="E26" s="159" t="s">
        <v>1074</v>
      </c>
    </row>
    <row r="27" spans="1:5" s="172" customFormat="1" ht="30">
      <c r="A27" s="171">
        <v>15</v>
      </c>
      <c r="B27" s="158">
        <v>10</v>
      </c>
      <c r="C27" s="123" t="s">
        <v>34</v>
      </c>
      <c r="D27" s="85" t="s">
        <v>1054</v>
      </c>
      <c r="E27" s="159" t="s">
        <v>1053</v>
      </c>
    </row>
    <row r="28" spans="1:5" s="172" customFormat="1">
      <c r="A28" s="171">
        <v>16</v>
      </c>
      <c r="B28" s="158">
        <v>143.99</v>
      </c>
      <c r="C28" s="123" t="s">
        <v>1060</v>
      </c>
      <c r="D28" s="85" t="s">
        <v>954</v>
      </c>
      <c r="E28" s="159" t="s">
        <v>1053</v>
      </c>
    </row>
    <row r="29" spans="1:5" s="172" customFormat="1">
      <c r="A29" s="171">
        <v>17</v>
      </c>
      <c r="B29" s="158">
        <v>725.36</v>
      </c>
      <c r="C29" s="47" t="s">
        <v>456</v>
      </c>
      <c r="D29" s="85" t="s">
        <v>281</v>
      </c>
      <c r="E29" s="159" t="s">
        <v>1061</v>
      </c>
    </row>
    <row r="30" spans="1:5" s="172" customFormat="1">
      <c r="A30" s="171">
        <v>18</v>
      </c>
      <c r="B30" s="158">
        <v>610.70000000000005</v>
      </c>
      <c r="C30" s="123" t="s">
        <v>606</v>
      </c>
      <c r="D30" s="85" t="s">
        <v>850</v>
      </c>
      <c r="E30" s="159" t="s">
        <v>1061</v>
      </c>
    </row>
    <row r="31" spans="1:5" s="172" customFormat="1" ht="15" customHeight="1">
      <c r="A31" s="171">
        <v>19</v>
      </c>
      <c r="B31" s="158">
        <v>530.03</v>
      </c>
      <c r="C31" s="123" t="s">
        <v>596</v>
      </c>
      <c r="D31" s="85" t="s">
        <v>1082</v>
      </c>
      <c r="E31" s="159" t="s">
        <v>1061</v>
      </c>
    </row>
    <row r="32" spans="1:5" s="172" customFormat="1">
      <c r="A32" s="171">
        <v>20</v>
      </c>
      <c r="B32" s="158">
        <v>157.08000000000001</v>
      </c>
      <c r="C32" s="123" t="s">
        <v>649</v>
      </c>
      <c r="D32" s="85" t="s">
        <v>1062</v>
      </c>
      <c r="E32" s="159" t="s">
        <v>1061</v>
      </c>
    </row>
    <row r="33" spans="1:5" s="172" customFormat="1">
      <c r="A33" s="171">
        <v>21</v>
      </c>
      <c r="B33" s="158">
        <v>1397.66</v>
      </c>
      <c r="C33" s="123" t="s">
        <v>649</v>
      </c>
      <c r="D33" s="85" t="s">
        <v>1063</v>
      </c>
      <c r="E33" s="159" t="s">
        <v>1061</v>
      </c>
    </row>
    <row r="34" spans="1:5" s="172" customFormat="1">
      <c r="A34" s="171">
        <v>22</v>
      </c>
      <c r="B34" s="158">
        <v>409.66</v>
      </c>
      <c r="C34" s="123" t="s">
        <v>649</v>
      </c>
      <c r="D34" s="85" t="s">
        <v>1064</v>
      </c>
      <c r="E34" s="159" t="s">
        <v>1061</v>
      </c>
    </row>
    <row r="35" spans="1:5" s="172" customFormat="1" ht="30">
      <c r="A35" s="171">
        <v>23</v>
      </c>
      <c r="B35" s="158">
        <v>314.63</v>
      </c>
      <c r="C35" s="123" t="s">
        <v>162</v>
      </c>
      <c r="D35" s="85" t="s">
        <v>1065</v>
      </c>
      <c r="E35" s="159" t="s">
        <v>1061</v>
      </c>
    </row>
    <row r="36" spans="1:5" s="172" customFormat="1">
      <c r="A36" s="171">
        <v>24</v>
      </c>
      <c r="B36" s="112">
        <v>4513.92</v>
      </c>
      <c r="C36" s="47" t="s">
        <v>663</v>
      </c>
      <c r="D36" s="45" t="s">
        <v>336</v>
      </c>
      <c r="E36" s="159" t="s">
        <v>1061</v>
      </c>
    </row>
    <row r="37" spans="1:5" s="172" customFormat="1" ht="30">
      <c r="A37" s="171">
        <v>25</v>
      </c>
      <c r="B37" s="158">
        <v>2331</v>
      </c>
      <c r="C37" s="85" t="s">
        <v>615</v>
      </c>
      <c r="D37" s="109" t="s">
        <v>1066</v>
      </c>
      <c r="E37" s="159" t="s">
        <v>1061</v>
      </c>
    </row>
    <row r="38" spans="1:5" s="172" customFormat="1" ht="15.75">
      <c r="A38" s="171">
        <v>26</v>
      </c>
      <c r="B38" s="158">
        <v>47.6</v>
      </c>
      <c r="C38" s="123" t="s">
        <v>1067</v>
      </c>
      <c r="D38" s="179" t="s">
        <v>1068</v>
      </c>
      <c r="E38" s="159" t="s">
        <v>1061</v>
      </c>
    </row>
    <row r="39" spans="1:5" s="172" customFormat="1">
      <c r="A39" s="171">
        <v>27</v>
      </c>
      <c r="B39" s="158">
        <v>345.1</v>
      </c>
      <c r="C39" s="123" t="s">
        <v>676</v>
      </c>
      <c r="D39" s="85" t="s">
        <v>983</v>
      </c>
      <c r="E39" s="159" t="s">
        <v>1061</v>
      </c>
    </row>
    <row r="40" spans="1:5" s="172" customFormat="1">
      <c r="A40" s="171">
        <v>28</v>
      </c>
      <c r="B40" s="158">
        <v>89.34</v>
      </c>
      <c r="C40" s="123" t="s">
        <v>795</v>
      </c>
      <c r="D40" s="85" t="s">
        <v>1069</v>
      </c>
      <c r="E40" s="159" t="s">
        <v>1061</v>
      </c>
    </row>
    <row r="41" spans="1:5" s="172" customFormat="1">
      <c r="A41" s="171">
        <v>29</v>
      </c>
      <c r="B41" s="158">
        <v>18.489999999999998</v>
      </c>
      <c r="C41" s="123" t="s">
        <v>618</v>
      </c>
      <c r="D41" s="85" t="s">
        <v>1070</v>
      </c>
      <c r="E41" s="159" t="s">
        <v>1061</v>
      </c>
    </row>
    <row r="42" spans="1:5" s="172" customFormat="1" ht="33.75" customHeight="1">
      <c r="A42" s="171">
        <v>30</v>
      </c>
      <c r="B42" s="158">
        <v>1032.54</v>
      </c>
      <c r="C42" s="123" t="s">
        <v>167</v>
      </c>
      <c r="D42" s="180" t="s">
        <v>1071</v>
      </c>
      <c r="E42" s="159" t="s">
        <v>1061</v>
      </c>
    </row>
    <row r="43" spans="1:5" s="172" customFormat="1">
      <c r="A43" s="171">
        <v>31</v>
      </c>
      <c r="B43" s="158">
        <v>579.88</v>
      </c>
      <c r="C43" s="123" t="s">
        <v>186</v>
      </c>
      <c r="D43" s="109" t="s">
        <v>202</v>
      </c>
      <c r="E43" s="159" t="s">
        <v>1061</v>
      </c>
    </row>
    <row r="44" spans="1:5" s="172" customFormat="1">
      <c r="A44" s="171">
        <v>32</v>
      </c>
      <c r="B44" s="158">
        <v>964.31</v>
      </c>
      <c r="C44" s="123" t="s">
        <v>160</v>
      </c>
      <c r="D44" s="109" t="s">
        <v>202</v>
      </c>
      <c r="E44" s="159" t="s">
        <v>1061</v>
      </c>
    </row>
    <row r="45" spans="1:5" s="172" customFormat="1">
      <c r="A45" s="171">
        <v>33</v>
      </c>
      <c r="B45" s="158">
        <v>102</v>
      </c>
      <c r="C45" s="123" t="s">
        <v>1073</v>
      </c>
      <c r="D45" s="85" t="s">
        <v>1072</v>
      </c>
      <c r="E45" s="159" t="s">
        <v>1061</v>
      </c>
    </row>
    <row r="46" spans="1:5" s="172" customFormat="1" ht="30">
      <c r="A46" s="171">
        <v>34</v>
      </c>
      <c r="B46" s="158">
        <v>300</v>
      </c>
      <c r="C46" s="123" t="s">
        <v>34</v>
      </c>
      <c r="D46" s="85" t="s">
        <v>1054</v>
      </c>
      <c r="E46" s="159" t="s">
        <v>1056</v>
      </c>
    </row>
    <row r="47" spans="1:5" s="172" customFormat="1" ht="30">
      <c r="A47" s="171">
        <v>35</v>
      </c>
      <c r="B47" s="158">
        <v>30</v>
      </c>
      <c r="C47" s="123" t="s">
        <v>34</v>
      </c>
      <c r="D47" s="85" t="s">
        <v>1054</v>
      </c>
      <c r="E47" s="159" t="s">
        <v>1057</v>
      </c>
    </row>
    <row r="48" spans="1:5" s="172" customFormat="1" ht="30">
      <c r="A48" s="171">
        <v>36</v>
      </c>
      <c r="B48" s="158">
        <v>537.16</v>
      </c>
      <c r="C48" s="123" t="s">
        <v>34</v>
      </c>
      <c r="D48" s="85" t="s">
        <v>1007</v>
      </c>
      <c r="E48" s="159" t="s">
        <v>1058</v>
      </c>
    </row>
    <row r="49" spans="1:6">
      <c r="A49" s="145"/>
      <c r="B49" s="146"/>
      <c r="C49" s="96"/>
      <c r="D49" s="351"/>
      <c r="E49" s="351"/>
    </row>
    <row r="50" spans="1:6">
      <c r="A50" s="145"/>
      <c r="B50" s="168"/>
      <c r="C50" s="169"/>
      <c r="D50" s="145"/>
      <c r="E50" s="145"/>
    </row>
    <row r="51" spans="1:6" s="151" customFormat="1" ht="12.75">
      <c r="A51" s="337" t="s">
        <v>574</v>
      </c>
      <c r="B51" s="337"/>
      <c r="C51" s="174"/>
      <c r="E51" s="152"/>
    </row>
    <row r="52" spans="1:6" s="151" customFormat="1" ht="12.75">
      <c r="A52" s="337" t="s">
        <v>575</v>
      </c>
      <c r="B52" s="337"/>
      <c r="C52" s="337"/>
      <c r="D52" s="151" t="s">
        <v>896</v>
      </c>
      <c r="E52" s="152"/>
    </row>
    <row r="53" spans="1:6" s="151" customFormat="1" ht="12.75">
      <c r="B53" s="153"/>
      <c r="D53" s="151" t="s">
        <v>897</v>
      </c>
      <c r="E53" s="174" t="s">
        <v>898</v>
      </c>
    </row>
    <row r="54" spans="1:6" s="151" customFormat="1" ht="12.75">
      <c r="B54" s="153"/>
      <c r="E54" s="181" t="s">
        <v>1081</v>
      </c>
    </row>
    <row r="55" spans="1:6" s="151" customFormat="1" ht="12.75">
      <c r="A55" s="154"/>
      <c r="B55" s="155"/>
      <c r="C55" s="156"/>
      <c r="D55" s="348"/>
      <c r="E55" s="348"/>
    </row>
    <row r="56" spans="1:6" s="151" customFormat="1" ht="12.75">
      <c r="A56" s="154"/>
      <c r="B56" s="155"/>
      <c r="C56" s="156"/>
      <c r="D56" s="348"/>
      <c r="E56" s="348"/>
    </row>
    <row r="57" spans="1:6">
      <c r="A57" s="145"/>
      <c r="B57" s="146"/>
      <c r="C57" s="96"/>
      <c r="D57" s="96"/>
      <c r="E57" s="147"/>
    </row>
    <row r="58" spans="1:6">
      <c r="A58" s="145"/>
      <c r="B58" s="146"/>
      <c r="C58" s="96"/>
      <c r="D58" s="96"/>
      <c r="E58" s="147"/>
    </row>
    <row r="62" spans="1:6">
      <c r="F62" s="102"/>
    </row>
    <row r="77" s="104" customFormat="1"/>
    <row r="80" s="104" customFormat="1"/>
    <row r="81" spans="2:5">
      <c r="B81" s="46"/>
      <c r="E81" s="46"/>
    </row>
    <row r="82" spans="2:5" s="104" customFormat="1"/>
    <row r="83" spans="2:5" s="104" customFormat="1"/>
  </sheetData>
  <mergeCells count="12">
    <mergeCell ref="D49:E49"/>
    <mergeCell ref="A51:B51"/>
    <mergeCell ref="A52:C52"/>
    <mergeCell ref="D55:E55"/>
    <mergeCell ref="D56:E56"/>
    <mergeCell ref="A11:E11"/>
    <mergeCell ref="A10:E10"/>
    <mergeCell ref="A1:E1"/>
    <mergeCell ref="A2:E2"/>
    <mergeCell ref="A3:E3"/>
    <mergeCell ref="A4:E4"/>
    <mergeCell ref="A5:E5"/>
  </mergeCells>
  <pageMargins left="0.59055118110236227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0"/>
  <sheetViews>
    <sheetView topLeftCell="A24" workbookViewId="0">
      <selection activeCell="C49" sqref="C49:D49"/>
    </sheetView>
  </sheetViews>
  <sheetFormatPr defaultRowHeight="15"/>
  <cols>
    <col min="1" max="1" width="4.140625" style="329" customWidth="1"/>
    <col min="2" max="2" width="10" style="111" customWidth="1"/>
    <col min="3" max="3" width="24.85546875" style="46" customWidth="1"/>
    <col min="4" max="4" width="44.7109375" style="46" customWidth="1"/>
    <col min="5" max="5" width="10.42578125" style="329" customWidth="1"/>
    <col min="6" max="16384" width="9.140625" style="46"/>
  </cols>
  <sheetData>
    <row r="1" spans="1:5">
      <c r="A1" s="338" t="s">
        <v>16</v>
      </c>
      <c r="B1" s="338"/>
      <c r="C1" s="338"/>
      <c r="D1" s="338"/>
      <c r="E1" s="338"/>
    </row>
    <row r="2" spans="1:5">
      <c r="A2" s="331"/>
      <c r="B2" s="331"/>
      <c r="C2" s="331"/>
      <c r="D2" s="331"/>
      <c r="E2" s="331"/>
    </row>
    <row r="3" spans="1:5">
      <c r="A3" s="331"/>
      <c r="B3" s="331"/>
      <c r="C3" s="331"/>
      <c r="D3" s="331"/>
      <c r="E3" s="331"/>
    </row>
    <row r="4" spans="1:5">
      <c r="A4" s="331"/>
      <c r="B4" s="331"/>
      <c r="C4" s="331"/>
      <c r="D4" s="331"/>
      <c r="E4" s="331"/>
    </row>
    <row r="5" spans="1:5" s="115" customFormat="1">
      <c r="A5" s="339" t="s">
        <v>1312</v>
      </c>
      <c r="B5" s="339"/>
      <c r="C5" s="339"/>
      <c r="D5" s="339"/>
      <c r="E5" s="339"/>
    </row>
    <row r="6" spans="1:5" s="115" customFormat="1">
      <c r="A6" s="339" t="s">
        <v>1693</v>
      </c>
      <c r="B6" s="339"/>
      <c r="C6" s="339"/>
      <c r="D6" s="339"/>
      <c r="E6" s="339"/>
    </row>
    <row r="7" spans="1:5" s="115" customFormat="1">
      <c r="A7" s="330"/>
      <c r="B7" s="330"/>
      <c r="C7" s="330"/>
      <c r="D7" s="330"/>
      <c r="E7" s="330"/>
    </row>
    <row r="8" spans="1:5" s="115" customFormat="1">
      <c r="A8" s="330"/>
      <c r="B8" s="330"/>
      <c r="C8" s="330"/>
      <c r="D8" s="330"/>
      <c r="E8" s="330"/>
    </row>
    <row r="9" spans="1:5" s="115" customFormat="1">
      <c r="A9" s="330"/>
      <c r="B9" s="330"/>
      <c r="C9" s="330"/>
      <c r="D9" s="330"/>
      <c r="E9" s="330"/>
    </row>
    <row r="10" spans="1:5" s="116" customFormat="1">
      <c r="A10" s="340" t="s">
        <v>1651</v>
      </c>
      <c r="B10" s="340"/>
      <c r="C10" s="340"/>
      <c r="D10" s="340"/>
      <c r="E10" s="340"/>
    </row>
    <row r="11" spans="1:5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5" s="116" customFormat="1" ht="14.1" customHeight="1">
      <c r="A12" s="127">
        <v>1</v>
      </c>
      <c r="B12" s="128">
        <v>159113</v>
      </c>
      <c r="C12" s="121" t="s">
        <v>1059</v>
      </c>
      <c r="D12" s="122" t="s">
        <v>948</v>
      </c>
      <c r="E12" s="212" t="s">
        <v>1700</v>
      </c>
    </row>
    <row r="13" spans="1:5" s="116" customFormat="1" ht="14.1" customHeight="1">
      <c r="A13" s="127">
        <v>2</v>
      </c>
      <c r="B13" s="128">
        <v>4007</v>
      </c>
      <c r="C13" s="123" t="s">
        <v>945</v>
      </c>
      <c r="D13" s="148" t="s">
        <v>946</v>
      </c>
      <c r="E13" s="212" t="s">
        <v>1700</v>
      </c>
    </row>
    <row r="14" spans="1:5" s="116" customFormat="1" ht="14.1" customHeight="1">
      <c r="A14" s="127">
        <v>3</v>
      </c>
      <c r="B14" s="128">
        <v>34962</v>
      </c>
      <c r="C14" s="123" t="s">
        <v>34</v>
      </c>
      <c r="D14" s="122" t="s">
        <v>1768</v>
      </c>
      <c r="E14" s="212" t="s">
        <v>1698</v>
      </c>
    </row>
    <row r="15" spans="1:5" s="317" customFormat="1" ht="14.1" customHeight="1">
      <c r="A15" s="311"/>
      <c r="B15" s="312"/>
      <c r="C15" s="313"/>
      <c r="D15" s="314"/>
      <c r="E15" s="315"/>
    </row>
    <row r="16" spans="1:5" s="317" customFormat="1" ht="14.1" customHeight="1">
      <c r="A16" s="311"/>
      <c r="B16" s="312"/>
      <c r="C16" s="313"/>
      <c r="D16" s="314"/>
      <c r="E16" s="315"/>
    </row>
    <row r="17" spans="1:5" ht="14.1" customHeight="1">
      <c r="A17" s="341" t="s">
        <v>8</v>
      </c>
      <c r="B17" s="341"/>
      <c r="C17" s="341"/>
      <c r="D17" s="341"/>
      <c r="E17" s="341"/>
    </row>
    <row r="18" spans="1:5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14.1" customHeight="1">
      <c r="A19" s="44">
        <v>1</v>
      </c>
      <c r="B19" s="43">
        <v>450</v>
      </c>
      <c r="C19" s="123" t="s">
        <v>34</v>
      </c>
      <c r="D19" s="109" t="s">
        <v>1696</v>
      </c>
      <c r="E19" s="44" t="s">
        <v>1699</v>
      </c>
    </row>
    <row r="20" spans="1:5" ht="14.1" customHeight="1">
      <c r="A20" s="44">
        <v>2</v>
      </c>
      <c r="B20" s="43">
        <v>10</v>
      </c>
      <c r="C20" s="123" t="s">
        <v>34</v>
      </c>
      <c r="D20" s="109" t="s">
        <v>1696</v>
      </c>
      <c r="E20" s="44" t="s">
        <v>1698</v>
      </c>
    </row>
    <row r="21" spans="1:5" ht="14.1" customHeight="1">
      <c r="A21" s="44">
        <v>3</v>
      </c>
      <c r="B21" s="112">
        <v>378.42</v>
      </c>
      <c r="C21" s="45" t="s">
        <v>1701</v>
      </c>
      <c r="D21" s="45" t="s">
        <v>1759</v>
      </c>
      <c r="E21" s="44" t="s">
        <v>1698</v>
      </c>
    </row>
    <row r="22" spans="1:5" ht="14.1" customHeight="1">
      <c r="A22" s="44">
        <v>4</v>
      </c>
      <c r="B22" s="112">
        <v>3900</v>
      </c>
      <c r="C22" s="45" t="s">
        <v>1253</v>
      </c>
      <c r="D22" s="45" t="s">
        <v>1702</v>
      </c>
      <c r="E22" s="44" t="s">
        <v>1698</v>
      </c>
    </row>
    <row r="23" spans="1:5" ht="14.1" customHeight="1">
      <c r="A23" s="44">
        <v>5</v>
      </c>
      <c r="B23" s="112">
        <v>133.91</v>
      </c>
      <c r="C23" s="45" t="s">
        <v>1703</v>
      </c>
      <c r="D23" s="109" t="s">
        <v>1708</v>
      </c>
      <c r="E23" s="44" t="s">
        <v>1698</v>
      </c>
    </row>
    <row r="24" spans="1:5" ht="14.1" customHeight="1">
      <c r="A24" s="44">
        <v>6</v>
      </c>
      <c r="B24" s="112">
        <v>9526.6</v>
      </c>
      <c r="C24" s="45" t="s">
        <v>1704</v>
      </c>
      <c r="D24" s="45" t="s">
        <v>161</v>
      </c>
      <c r="E24" s="44" t="s">
        <v>1698</v>
      </c>
    </row>
    <row r="25" spans="1:5" ht="14.1" customHeight="1">
      <c r="A25" s="44">
        <v>7</v>
      </c>
      <c r="B25" s="112">
        <v>8349</v>
      </c>
      <c r="C25" s="45" t="s">
        <v>1705</v>
      </c>
      <c r="D25" s="45" t="s">
        <v>1749</v>
      </c>
      <c r="E25" s="44" t="s">
        <v>1698</v>
      </c>
    </row>
    <row r="26" spans="1:5" ht="14.1" customHeight="1">
      <c r="A26" s="44">
        <v>8</v>
      </c>
      <c r="B26" s="112">
        <v>1620.45</v>
      </c>
      <c r="C26" s="45" t="s">
        <v>1222</v>
      </c>
      <c r="D26" s="45" t="s">
        <v>161</v>
      </c>
      <c r="E26" s="44" t="s">
        <v>1698</v>
      </c>
    </row>
    <row r="27" spans="1:5" ht="14.1" customHeight="1">
      <c r="A27" s="44">
        <v>9</v>
      </c>
      <c r="B27" s="112">
        <v>789.18</v>
      </c>
      <c r="C27" s="45" t="s">
        <v>1434</v>
      </c>
      <c r="D27" s="45" t="s">
        <v>161</v>
      </c>
      <c r="E27" s="44" t="s">
        <v>1698</v>
      </c>
    </row>
    <row r="28" spans="1:5" ht="14.1" customHeight="1">
      <c r="A28" s="44">
        <v>10</v>
      </c>
      <c r="B28" s="112">
        <v>1335.97</v>
      </c>
      <c r="C28" s="45" t="s">
        <v>160</v>
      </c>
      <c r="D28" s="45" t="s">
        <v>161</v>
      </c>
      <c r="E28" s="44" t="s">
        <v>1698</v>
      </c>
    </row>
    <row r="29" spans="1:5" ht="14.1" customHeight="1">
      <c r="A29" s="44">
        <v>11</v>
      </c>
      <c r="B29" s="112">
        <v>66.92</v>
      </c>
      <c r="C29" s="45" t="s">
        <v>221</v>
      </c>
      <c r="D29" s="149" t="s">
        <v>1405</v>
      </c>
      <c r="E29" s="44" t="s">
        <v>1698</v>
      </c>
    </row>
    <row r="30" spans="1:5" ht="14.1" customHeight="1">
      <c r="A30" s="44">
        <v>12</v>
      </c>
      <c r="B30" s="112">
        <v>45.98</v>
      </c>
      <c r="C30" s="45" t="s">
        <v>1706</v>
      </c>
      <c r="D30" s="109" t="s">
        <v>1707</v>
      </c>
      <c r="E30" s="44" t="s">
        <v>1698</v>
      </c>
    </row>
    <row r="31" spans="1:5" ht="14.1" customHeight="1">
      <c r="A31" s="44">
        <v>13</v>
      </c>
      <c r="B31" s="112">
        <v>118.7</v>
      </c>
      <c r="C31" s="45" t="s">
        <v>1372</v>
      </c>
      <c r="D31" s="109" t="s">
        <v>1707</v>
      </c>
      <c r="E31" s="44" t="s">
        <v>1698</v>
      </c>
    </row>
    <row r="32" spans="1:5" ht="14.1" customHeight="1">
      <c r="A32" s="44">
        <v>14</v>
      </c>
      <c r="B32" s="112">
        <v>2003.64</v>
      </c>
      <c r="C32" s="45" t="s">
        <v>1253</v>
      </c>
      <c r="D32" s="149" t="s">
        <v>1405</v>
      </c>
      <c r="E32" s="44" t="s">
        <v>1698</v>
      </c>
    </row>
    <row r="33" spans="1:5" ht="14.1" customHeight="1">
      <c r="A33" s="44">
        <v>15</v>
      </c>
      <c r="B33" s="112">
        <v>80.64</v>
      </c>
      <c r="C33" s="45" t="s">
        <v>1253</v>
      </c>
      <c r="D33" s="109" t="s">
        <v>1404</v>
      </c>
      <c r="E33" s="44" t="s">
        <v>1698</v>
      </c>
    </row>
    <row r="34" spans="1:5" ht="14.1" customHeight="1">
      <c r="A34" s="44">
        <v>16</v>
      </c>
      <c r="B34" s="112">
        <v>4827.22</v>
      </c>
      <c r="C34" s="45" t="s">
        <v>1709</v>
      </c>
      <c r="D34" s="109" t="s">
        <v>1710</v>
      </c>
      <c r="E34" s="44" t="s">
        <v>1698</v>
      </c>
    </row>
    <row r="35" spans="1:5" ht="14.1" customHeight="1">
      <c r="A35" s="44">
        <v>17</v>
      </c>
      <c r="B35" s="112">
        <v>4776.5</v>
      </c>
      <c r="C35" s="45" t="s">
        <v>1711</v>
      </c>
      <c r="D35" s="109" t="s">
        <v>1712</v>
      </c>
      <c r="E35" s="44" t="s">
        <v>1698</v>
      </c>
    </row>
    <row r="36" spans="1:5" ht="14.1" customHeight="1">
      <c r="A36" s="44">
        <v>18</v>
      </c>
      <c r="B36" s="112">
        <v>22</v>
      </c>
      <c r="C36" s="45" t="s">
        <v>1713</v>
      </c>
      <c r="D36" s="109" t="s">
        <v>1714</v>
      </c>
      <c r="E36" s="44" t="s">
        <v>1698</v>
      </c>
    </row>
    <row r="37" spans="1:5" ht="14.1" customHeight="1">
      <c r="A37" s="44">
        <v>19</v>
      </c>
      <c r="B37" s="112">
        <v>943.09</v>
      </c>
      <c r="C37" s="45" t="s">
        <v>1740</v>
      </c>
      <c r="D37" s="109" t="s">
        <v>1741</v>
      </c>
      <c r="E37" s="44" t="s">
        <v>1698</v>
      </c>
    </row>
    <row r="38" spans="1:5" ht="14.1" customHeight="1">
      <c r="A38" s="44">
        <v>20</v>
      </c>
      <c r="B38" s="112">
        <v>229.92</v>
      </c>
      <c r="C38" s="45" t="s">
        <v>1553</v>
      </c>
      <c r="D38" s="109" t="s">
        <v>269</v>
      </c>
      <c r="E38" s="44" t="s">
        <v>1698</v>
      </c>
    </row>
    <row r="39" spans="1:5" ht="14.1" customHeight="1">
      <c r="A39" s="44">
        <v>21</v>
      </c>
      <c r="B39" s="112">
        <v>731.46</v>
      </c>
      <c r="C39" s="45" t="s">
        <v>184</v>
      </c>
      <c r="D39" s="109" t="s">
        <v>325</v>
      </c>
      <c r="E39" s="44" t="s">
        <v>1698</v>
      </c>
    </row>
    <row r="40" spans="1:5" ht="14.1" customHeight="1">
      <c r="A40" s="44">
        <v>22</v>
      </c>
      <c r="B40" s="112">
        <v>339.67</v>
      </c>
      <c r="C40" s="45" t="s">
        <v>456</v>
      </c>
      <c r="D40" s="109" t="s">
        <v>1743</v>
      </c>
      <c r="E40" s="44" t="s">
        <v>1698</v>
      </c>
    </row>
    <row r="41" spans="1:5" ht="14.1" customHeight="1">
      <c r="A41" s="44">
        <v>23</v>
      </c>
      <c r="B41" s="112">
        <v>871.66</v>
      </c>
      <c r="C41" s="45" t="s">
        <v>567</v>
      </c>
      <c r="D41" s="109" t="s">
        <v>1742</v>
      </c>
      <c r="E41" s="44" t="s">
        <v>1698</v>
      </c>
    </row>
    <row r="42" spans="1:5" ht="14.1" customHeight="1">
      <c r="A42" s="44">
        <v>24</v>
      </c>
      <c r="B42" s="112">
        <v>1620.06</v>
      </c>
      <c r="C42" s="123" t="s">
        <v>596</v>
      </c>
      <c r="D42" s="85" t="s">
        <v>1744</v>
      </c>
      <c r="E42" s="44" t="s">
        <v>1698</v>
      </c>
    </row>
    <row r="43" spans="1:5" ht="14.1" customHeight="1">
      <c r="A43" s="44">
        <v>25</v>
      </c>
      <c r="B43" s="112">
        <v>5569.2</v>
      </c>
      <c r="C43" s="123" t="s">
        <v>844</v>
      </c>
      <c r="D43" s="149" t="s">
        <v>1745</v>
      </c>
      <c r="E43" s="44" t="s">
        <v>1698</v>
      </c>
    </row>
    <row r="44" spans="1:5" ht="14.1" customHeight="1">
      <c r="A44" s="44">
        <v>26</v>
      </c>
      <c r="B44" s="112">
        <v>47.6</v>
      </c>
      <c r="C44" s="123" t="s">
        <v>649</v>
      </c>
      <c r="D44" s="45" t="s">
        <v>1746</v>
      </c>
      <c r="E44" s="44" t="s">
        <v>1698</v>
      </c>
    </row>
    <row r="45" spans="1:5" ht="14.1" customHeight="1">
      <c r="A45" s="44">
        <v>27</v>
      </c>
      <c r="B45" s="112">
        <v>281.41000000000003</v>
      </c>
      <c r="C45" s="123" t="s">
        <v>162</v>
      </c>
      <c r="D45" s="85" t="s">
        <v>1663</v>
      </c>
      <c r="E45" s="44" t="s">
        <v>1698</v>
      </c>
    </row>
    <row r="46" spans="1:5" ht="14.1" customHeight="1">
      <c r="A46" s="44">
        <v>28</v>
      </c>
      <c r="B46" s="43">
        <v>4515.3500000000004</v>
      </c>
      <c r="C46" s="123" t="s">
        <v>663</v>
      </c>
      <c r="D46" s="45" t="s">
        <v>1509</v>
      </c>
      <c r="E46" s="83" t="s">
        <v>1698</v>
      </c>
    </row>
    <row r="47" spans="1:5" ht="14.1" customHeight="1">
      <c r="A47" s="44">
        <v>29</v>
      </c>
      <c r="B47" s="43">
        <v>255.89</v>
      </c>
      <c r="C47" s="123" t="s">
        <v>1753</v>
      </c>
      <c r="D47" s="45" t="s">
        <v>1754</v>
      </c>
      <c r="E47" s="83" t="s">
        <v>1755</v>
      </c>
    </row>
    <row r="48" spans="1:5" ht="14.1" customHeight="1">
      <c r="A48" s="44">
        <v>30</v>
      </c>
      <c r="B48" s="43">
        <v>5000</v>
      </c>
      <c r="C48" s="45" t="s">
        <v>207</v>
      </c>
      <c r="D48" s="109" t="s">
        <v>1723</v>
      </c>
      <c r="E48" s="83" t="s">
        <v>1747</v>
      </c>
    </row>
    <row r="49" spans="1:5" ht="14.1" customHeight="1">
      <c r="A49" s="44">
        <v>31</v>
      </c>
      <c r="B49" s="43">
        <v>230.67</v>
      </c>
      <c r="C49" s="45" t="s">
        <v>250</v>
      </c>
      <c r="D49" s="109" t="s">
        <v>194</v>
      </c>
      <c r="E49" s="83" t="s">
        <v>1747</v>
      </c>
    </row>
    <row r="50" spans="1:5" ht="14.1" customHeight="1">
      <c r="A50" s="44">
        <v>32</v>
      </c>
      <c r="B50" s="43">
        <v>70</v>
      </c>
      <c r="C50" s="45" t="s">
        <v>207</v>
      </c>
      <c r="D50" s="109" t="s">
        <v>1748</v>
      </c>
      <c r="E50" s="83" t="s">
        <v>1747</v>
      </c>
    </row>
    <row r="51" spans="1:5" ht="14.1" customHeight="1">
      <c r="A51" s="44">
        <v>33</v>
      </c>
      <c r="B51" s="43">
        <v>3100</v>
      </c>
      <c r="C51" s="45" t="s">
        <v>1705</v>
      </c>
      <c r="D51" s="45" t="s">
        <v>1750</v>
      </c>
      <c r="E51" s="83" t="s">
        <v>1747</v>
      </c>
    </row>
    <row r="52" spans="1:5" ht="14.1" customHeight="1">
      <c r="A52" s="44">
        <v>34</v>
      </c>
      <c r="B52" s="43">
        <v>1190</v>
      </c>
      <c r="C52" s="123" t="s">
        <v>1439</v>
      </c>
      <c r="D52" s="109" t="s">
        <v>1751</v>
      </c>
      <c r="E52" s="83" t="s">
        <v>1747</v>
      </c>
    </row>
    <row r="53" spans="1:5" ht="14.1" customHeight="1">
      <c r="A53" s="44">
        <v>35</v>
      </c>
      <c r="B53" s="43">
        <v>220.15</v>
      </c>
      <c r="C53" s="123" t="s">
        <v>497</v>
      </c>
      <c r="D53" s="109" t="s">
        <v>1752</v>
      </c>
      <c r="E53" s="83" t="s">
        <v>1747</v>
      </c>
    </row>
    <row r="54" spans="1:5" ht="14.1" customHeight="1">
      <c r="A54" s="44">
        <v>36</v>
      </c>
      <c r="B54" s="43">
        <v>195</v>
      </c>
      <c r="C54" s="45" t="s">
        <v>207</v>
      </c>
      <c r="D54" s="109" t="s">
        <v>346</v>
      </c>
      <c r="E54" s="83" t="s">
        <v>1747</v>
      </c>
    </row>
    <row r="55" spans="1:5" ht="14.1" customHeight="1">
      <c r="A55" s="44">
        <v>37</v>
      </c>
      <c r="B55" s="43">
        <v>92.82</v>
      </c>
      <c r="C55" s="45" t="s">
        <v>400</v>
      </c>
      <c r="D55" s="109" t="s">
        <v>1756</v>
      </c>
      <c r="E55" s="83" t="s">
        <v>1757</v>
      </c>
    </row>
    <row r="56" spans="1:5" ht="14.1" customHeight="1">
      <c r="A56" s="44">
        <v>38</v>
      </c>
      <c r="B56" s="43">
        <v>500</v>
      </c>
      <c r="C56" s="123" t="s">
        <v>34</v>
      </c>
      <c r="D56" s="109" t="s">
        <v>1696</v>
      </c>
      <c r="E56" s="44" t="s">
        <v>1697</v>
      </c>
    </row>
    <row r="57" spans="1:5" ht="14.1" customHeight="1">
      <c r="A57" s="44">
        <v>39</v>
      </c>
      <c r="B57" s="112">
        <v>3711.72</v>
      </c>
      <c r="C57" s="45" t="s">
        <v>186</v>
      </c>
      <c r="D57" s="109" t="s">
        <v>161</v>
      </c>
      <c r="E57" s="44" t="s">
        <v>1715</v>
      </c>
    </row>
    <row r="58" spans="1:5" ht="14.1" customHeight="1">
      <c r="A58" s="44">
        <v>40</v>
      </c>
      <c r="B58" s="112">
        <v>2916</v>
      </c>
      <c r="C58" s="45" t="s">
        <v>1705</v>
      </c>
      <c r="D58" s="45" t="s">
        <v>1749</v>
      </c>
      <c r="E58" s="44" t="s">
        <v>1715</v>
      </c>
    </row>
    <row r="59" spans="1:5" ht="14.1" customHeight="1">
      <c r="A59" s="44">
        <v>41</v>
      </c>
      <c r="B59" s="112">
        <v>779.45</v>
      </c>
      <c r="C59" s="45" t="s">
        <v>239</v>
      </c>
      <c r="D59" s="85" t="s">
        <v>1716</v>
      </c>
      <c r="E59" s="44" t="s">
        <v>1715</v>
      </c>
    </row>
    <row r="60" spans="1:5" ht="14.1" customHeight="1">
      <c r="A60" s="44">
        <v>42</v>
      </c>
      <c r="B60" s="112">
        <v>1200</v>
      </c>
      <c r="C60" s="45" t="s">
        <v>1253</v>
      </c>
      <c r="D60" s="109" t="s">
        <v>1702</v>
      </c>
      <c r="E60" s="44" t="s">
        <v>1715</v>
      </c>
    </row>
    <row r="61" spans="1:5" ht="14.1" customHeight="1">
      <c r="A61" s="44">
        <v>43</v>
      </c>
      <c r="B61" s="112">
        <v>106.5</v>
      </c>
      <c r="C61" s="45" t="s">
        <v>251</v>
      </c>
      <c r="D61" s="85" t="s">
        <v>1666</v>
      </c>
      <c r="E61" s="44" t="s">
        <v>1715</v>
      </c>
    </row>
    <row r="62" spans="1:5" ht="14.1" customHeight="1">
      <c r="A62" s="44">
        <v>44</v>
      </c>
      <c r="B62" s="112">
        <v>98</v>
      </c>
      <c r="C62" s="45" t="s">
        <v>251</v>
      </c>
      <c r="D62" s="85" t="s">
        <v>1717</v>
      </c>
      <c r="E62" s="44" t="s">
        <v>1718</v>
      </c>
    </row>
    <row r="63" spans="1:5" ht="14.1" customHeight="1">
      <c r="A63" s="44">
        <v>45</v>
      </c>
      <c r="B63" s="112">
        <v>960.72</v>
      </c>
      <c r="C63" s="45" t="s">
        <v>1222</v>
      </c>
      <c r="D63" s="85" t="s">
        <v>161</v>
      </c>
      <c r="E63" s="44" t="s">
        <v>1718</v>
      </c>
    </row>
    <row r="64" spans="1:5" ht="14.1" customHeight="1">
      <c r="A64" s="44">
        <v>46</v>
      </c>
      <c r="B64" s="112">
        <v>285.10000000000002</v>
      </c>
      <c r="C64" s="45" t="s">
        <v>251</v>
      </c>
      <c r="D64" s="85" t="s">
        <v>1719</v>
      </c>
      <c r="E64" s="44" t="s">
        <v>1718</v>
      </c>
    </row>
    <row r="65" spans="1:5" ht="14.1" customHeight="1">
      <c r="A65" s="44">
        <v>47</v>
      </c>
      <c r="B65" s="112">
        <v>444.15</v>
      </c>
      <c r="C65" s="45" t="s">
        <v>251</v>
      </c>
      <c r="D65" s="109" t="s">
        <v>1720</v>
      </c>
      <c r="E65" s="44" t="s">
        <v>1718</v>
      </c>
    </row>
    <row r="66" spans="1:5" ht="14.1" customHeight="1">
      <c r="A66" s="44">
        <v>48</v>
      </c>
      <c r="B66" s="112">
        <v>674.99</v>
      </c>
      <c r="C66" s="45" t="s">
        <v>1222</v>
      </c>
      <c r="D66" s="109" t="s">
        <v>1721</v>
      </c>
      <c r="E66" s="44" t="s">
        <v>1718</v>
      </c>
    </row>
    <row r="67" spans="1:5" ht="14.1" customHeight="1">
      <c r="A67" s="44">
        <v>49</v>
      </c>
      <c r="B67" s="112">
        <v>2446.23</v>
      </c>
      <c r="C67" s="45" t="s">
        <v>400</v>
      </c>
      <c r="D67" s="109" t="s">
        <v>1722</v>
      </c>
      <c r="E67" s="44" t="s">
        <v>1718</v>
      </c>
    </row>
    <row r="68" spans="1:5" ht="14.1" customHeight="1">
      <c r="A68" s="44">
        <v>50</v>
      </c>
      <c r="B68" s="112">
        <v>570</v>
      </c>
      <c r="C68" s="45" t="s">
        <v>207</v>
      </c>
      <c r="D68" s="109" t="s">
        <v>1723</v>
      </c>
      <c r="E68" s="44" t="s">
        <v>1718</v>
      </c>
    </row>
    <row r="69" spans="1:5" ht="14.1" customHeight="1">
      <c r="A69" s="44">
        <v>51</v>
      </c>
      <c r="B69" s="112">
        <v>92</v>
      </c>
      <c r="C69" s="45" t="s">
        <v>207</v>
      </c>
      <c r="D69" s="109" t="s">
        <v>1724</v>
      </c>
      <c r="E69" s="44" t="s">
        <v>1718</v>
      </c>
    </row>
    <row r="70" spans="1:5" ht="14.1" customHeight="1">
      <c r="A70" s="44">
        <v>52</v>
      </c>
      <c r="B70" s="112">
        <v>28210.15</v>
      </c>
      <c r="C70" s="123" t="s">
        <v>1559</v>
      </c>
      <c r="D70" s="109" t="s">
        <v>1725</v>
      </c>
      <c r="E70" s="44" t="s">
        <v>1718</v>
      </c>
    </row>
    <row r="71" spans="1:5" ht="14.1" customHeight="1">
      <c r="A71" s="44">
        <v>53</v>
      </c>
      <c r="B71" s="112">
        <v>161.66999999999999</v>
      </c>
      <c r="C71" s="123" t="s">
        <v>1242</v>
      </c>
      <c r="D71" s="109" t="s">
        <v>1726</v>
      </c>
      <c r="E71" s="44" t="s">
        <v>1718</v>
      </c>
    </row>
    <row r="72" spans="1:5" ht="14.1" customHeight="1">
      <c r="A72" s="44">
        <v>54</v>
      </c>
      <c r="B72" s="112">
        <v>353.97</v>
      </c>
      <c r="C72" s="123" t="s">
        <v>1727</v>
      </c>
      <c r="D72" s="109" t="s">
        <v>1728</v>
      </c>
      <c r="E72" s="44" t="s">
        <v>1718</v>
      </c>
    </row>
    <row r="73" spans="1:5" ht="14.1" customHeight="1">
      <c r="A73" s="44">
        <v>55</v>
      </c>
      <c r="B73" s="112">
        <v>457.75</v>
      </c>
      <c r="C73" s="123" t="s">
        <v>1519</v>
      </c>
      <c r="D73" s="149" t="s">
        <v>1684</v>
      </c>
      <c r="E73" s="44" t="s">
        <v>1718</v>
      </c>
    </row>
    <row r="74" spans="1:5" ht="14.1" customHeight="1">
      <c r="A74" s="44">
        <v>56</v>
      </c>
      <c r="B74" s="112">
        <v>1190</v>
      </c>
      <c r="C74" s="123" t="s">
        <v>1439</v>
      </c>
      <c r="D74" s="109" t="e">
        <f>+F16F</f>
        <v>#NAME?</v>
      </c>
      <c r="E74" s="44" t="s">
        <v>1718</v>
      </c>
    </row>
    <row r="75" spans="1:5" ht="14.1" customHeight="1">
      <c r="A75" s="44">
        <v>57</v>
      </c>
      <c r="B75" s="112">
        <v>1373.61</v>
      </c>
      <c r="C75" s="45" t="s">
        <v>235</v>
      </c>
      <c r="D75" s="85" t="s">
        <v>1405</v>
      </c>
      <c r="E75" s="44" t="s">
        <v>1718</v>
      </c>
    </row>
    <row r="76" spans="1:5" ht="14.1" customHeight="1">
      <c r="A76" s="44">
        <v>58</v>
      </c>
      <c r="B76" s="112">
        <v>532</v>
      </c>
      <c r="C76" s="45" t="s">
        <v>1729</v>
      </c>
      <c r="D76" s="45" t="s">
        <v>1730</v>
      </c>
      <c r="E76" s="44" t="s">
        <v>1718</v>
      </c>
    </row>
    <row r="77" spans="1:5" ht="14.1" customHeight="1">
      <c r="A77" s="44">
        <v>59</v>
      </c>
      <c r="B77" s="112">
        <v>234</v>
      </c>
      <c r="C77" s="45" t="s">
        <v>249</v>
      </c>
      <c r="D77" s="45" t="s">
        <v>1731</v>
      </c>
      <c r="E77" s="44" t="s">
        <v>1718</v>
      </c>
    </row>
    <row r="78" spans="1:5" ht="14.1" customHeight="1">
      <c r="A78" s="44">
        <v>60</v>
      </c>
      <c r="B78" s="112">
        <v>17108.09</v>
      </c>
      <c r="C78" s="45" t="s">
        <v>1535</v>
      </c>
      <c r="D78" s="85" t="s">
        <v>1732</v>
      </c>
      <c r="E78" s="44" t="s">
        <v>1718</v>
      </c>
    </row>
    <row r="79" spans="1:5" ht="14.1" customHeight="1">
      <c r="A79" s="44">
        <v>61</v>
      </c>
      <c r="B79" s="112">
        <v>389.87</v>
      </c>
      <c r="C79" s="45" t="s">
        <v>1040</v>
      </c>
      <c r="D79" s="45" t="s">
        <v>161</v>
      </c>
      <c r="E79" s="44" t="s">
        <v>1718</v>
      </c>
    </row>
    <row r="80" spans="1:5" ht="14.1" customHeight="1">
      <c r="A80" s="44">
        <v>62</v>
      </c>
      <c r="B80" s="112">
        <v>6596.03</v>
      </c>
      <c r="C80" s="45" t="s">
        <v>186</v>
      </c>
      <c r="D80" s="45" t="s">
        <v>161</v>
      </c>
      <c r="E80" s="44" t="s">
        <v>1718</v>
      </c>
    </row>
    <row r="81" spans="1:5" ht="14.1" customHeight="1">
      <c r="A81" s="44">
        <v>63</v>
      </c>
      <c r="B81" s="112">
        <v>536.29999999999995</v>
      </c>
      <c r="C81" s="45" t="s">
        <v>1434</v>
      </c>
      <c r="D81" s="45" t="s">
        <v>161</v>
      </c>
      <c r="E81" s="44" t="s">
        <v>1718</v>
      </c>
    </row>
    <row r="82" spans="1:5" ht="14.1" customHeight="1">
      <c r="A82" s="44">
        <v>64</v>
      </c>
      <c r="B82" s="112">
        <v>1192.3399999999999</v>
      </c>
      <c r="C82" s="45" t="s">
        <v>160</v>
      </c>
      <c r="D82" s="45" t="s">
        <v>161</v>
      </c>
      <c r="E82" s="44" t="s">
        <v>1718</v>
      </c>
    </row>
    <row r="83" spans="1:5" ht="14.1" customHeight="1">
      <c r="A83" s="44">
        <v>65</v>
      </c>
      <c r="B83" s="112">
        <v>111.86</v>
      </c>
      <c r="C83" s="45" t="s">
        <v>1448</v>
      </c>
      <c r="D83" s="85" t="s">
        <v>1733</v>
      </c>
      <c r="E83" s="44" t="s">
        <v>1718</v>
      </c>
    </row>
    <row r="84" spans="1:5" ht="14.1" customHeight="1">
      <c r="A84" s="44">
        <v>66</v>
      </c>
      <c r="B84" s="43">
        <v>152</v>
      </c>
      <c r="C84" s="123" t="s">
        <v>34</v>
      </c>
      <c r="D84" s="109" t="s">
        <v>1694</v>
      </c>
      <c r="E84" s="44" t="s">
        <v>1695</v>
      </c>
    </row>
    <row r="85" spans="1:5" ht="14.1" customHeight="1">
      <c r="A85" s="44">
        <v>67</v>
      </c>
      <c r="B85" s="43">
        <v>933.91</v>
      </c>
      <c r="C85" s="123" t="s">
        <v>1701</v>
      </c>
      <c r="D85" s="45" t="s">
        <v>1758</v>
      </c>
      <c r="E85" s="44" t="s">
        <v>1695</v>
      </c>
    </row>
    <row r="86" spans="1:5" ht="14.1" customHeight="1">
      <c r="A86" s="44">
        <v>68</v>
      </c>
      <c r="B86" s="43">
        <v>252.88</v>
      </c>
      <c r="C86" s="45" t="s">
        <v>400</v>
      </c>
      <c r="D86" s="109" t="s">
        <v>1734</v>
      </c>
      <c r="E86" s="44" t="s">
        <v>1695</v>
      </c>
    </row>
    <row r="87" spans="1:5" ht="14.1" customHeight="1">
      <c r="A87" s="44">
        <v>69</v>
      </c>
      <c r="B87" s="43">
        <v>493.84</v>
      </c>
      <c r="C87" s="123" t="s">
        <v>456</v>
      </c>
      <c r="D87" s="109" t="s">
        <v>1735</v>
      </c>
      <c r="E87" s="44" t="s">
        <v>1695</v>
      </c>
    </row>
    <row r="88" spans="1:5" ht="14.1" customHeight="1">
      <c r="A88" s="44">
        <v>70</v>
      </c>
      <c r="B88" s="43">
        <v>461.66</v>
      </c>
      <c r="C88" s="123" t="s">
        <v>250</v>
      </c>
      <c r="D88" s="109" t="s">
        <v>194</v>
      </c>
      <c r="E88" s="44" t="s">
        <v>1695</v>
      </c>
    </row>
    <row r="89" spans="1:5" ht="14.1" customHeight="1">
      <c r="A89" s="44">
        <v>71</v>
      </c>
      <c r="B89" s="43">
        <v>248.47</v>
      </c>
      <c r="C89" s="123" t="s">
        <v>239</v>
      </c>
      <c r="D89" s="85" t="s">
        <v>1716</v>
      </c>
      <c r="E89" s="44" t="s">
        <v>1695</v>
      </c>
    </row>
    <row r="90" spans="1:5" ht="14.1" customHeight="1">
      <c r="A90" s="44">
        <v>72</v>
      </c>
      <c r="B90" s="112">
        <v>700</v>
      </c>
      <c r="C90" s="45" t="s">
        <v>1253</v>
      </c>
      <c r="D90" s="45" t="s">
        <v>1702</v>
      </c>
      <c r="E90" s="44" t="s">
        <v>1695</v>
      </c>
    </row>
    <row r="91" spans="1:5" ht="14.1" customHeight="1">
      <c r="A91" s="44">
        <v>73</v>
      </c>
      <c r="B91" s="112">
        <v>932.83</v>
      </c>
      <c r="C91" s="45" t="s">
        <v>567</v>
      </c>
      <c r="D91" s="109" t="s">
        <v>1736</v>
      </c>
      <c r="E91" s="44" t="s">
        <v>1695</v>
      </c>
    </row>
    <row r="92" spans="1:5" ht="14.1" customHeight="1">
      <c r="A92" s="44">
        <v>74</v>
      </c>
      <c r="B92" s="112">
        <v>47.6</v>
      </c>
      <c r="C92" s="45" t="s">
        <v>649</v>
      </c>
      <c r="D92" s="45" t="s">
        <v>1737</v>
      </c>
      <c r="E92" s="44" t="s">
        <v>1695</v>
      </c>
    </row>
    <row r="93" spans="1:5" ht="14.1" customHeight="1">
      <c r="A93" s="44">
        <v>75</v>
      </c>
      <c r="B93" s="112">
        <v>9526.6</v>
      </c>
      <c r="C93" s="45" t="s">
        <v>1704</v>
      </c>
      <c r="D93" s="45" t="s">
        <v>161</v>
      </c>
      <c r="E93" s="44" t="s">
        <v>1695</v>
      </c>
    </row>
    <row r="94" spans="1:5" ht="14.1" customHeight="1">
      <c r="A94" s="44">
        <v>76</v>
      </c>
      <c r="B94" s="112">
        <v>975.47</v>
      </c>
      <c r="C94" s="45" t="s">
        <v>1253</v>
      </c>
      <c r="D94" s="85" t="s">
        <v>1405</v>
      </c>
      <c r="E94" s="44" t="s">
        <v>1695</v>
      </c>
    </row>
    <row r="95" spans="1:5" ht="14.1" customHeight="1">
      <c r="A95" s="44">
        <v>77</v>
      </c>
      <c r="B95" s="112">
        <v>153.86000000000001</v>
      </c>
      <c r="C95" s="45" t="s">
        <v>1253</v>
      </c>
      <c r="D95" s="85" t="s">
        <v>1517</v>
      </c>
      <c r="E95" s="44" t="s">
        <v>1695</v>
      </c>
    </row>
    <row r="96" spans="1:5" ht="14.1" customHeight="1">
      <c r="A96" s="44">
        <v>78</v>
      </c>
      <c r="B96" s="112">
        <v>499.8</v>
      </c>
      <c r="C96" s="45" t="s">
        <v>1738</v>
      </c>
      <c r="D96" s="45" t="s">
        <v>1739</v>
      </c>
      <c r="E96" s="44" t="s">
        <v>1695</v>
      </c>
    </row>
    <row r="97" spans="1:5" s="104" customFormat="1" ht="14.1" customHeight="1">
      <c r="B97" s="332"/>
    </row>
    <row r="98" spans="1:5" s="104" customFormat="1" ht="14.1" customHeight="1">
      <c r="B98" s="332"/>
    </row>
    <row r="99" spans="1:5" ht="14.1" customHeight="1">
      <c r="A99" s="46"/>
      <c r="B99" s="46"/>
      <c r="E99" s="46"/>
    </row>
    <row r="100" spans="1:5" ht="14.1" customHeight="1"/>
    <row r="101" spans="1:5" ht="14.1" customHeight="1">
      <c r="A101" s="147"/>
      <c r="B101" s="198"/>
      <c r="C101" s="141"/>
      <c r="D101" s="138"/>
      <c r="E101" s="147"/>
    </row>
    <row r="102" spans="1:5" ht="14.1" customHeight="1">
      <c r="A102" s="337" t="s">
        <v>574</v>
      </c>
      <c r="B102" s="337"/>
      <c r="C102" s="328"/>
      <c r="D102" s="151"/>
      <c r="E102" s="152"/>
    </row>
    <row r="103" spans="1:5" ht="14.1" customHeight="1">
      <c r="A103" s="337" t="s">
        <v>575</v>
      </c>
      <c r="B103" s="337"/>
      <c r="C103" s="337"/>
      <c r="D103" s="151" t="s">
        <v>896</v>
      </c>
      <c r="E103" s="152"/>
    </row>
    <row r="104" spans="1:5" s="151" customFormat="1" ht="14.1" customHeight="1">
      <c r="A104" s="211"/>
      <c r="B104" s="153"/>
      <c r="D104" s="151" t="s">
        <v>897</v>
      </c>
      <c r="E104" s="190" t="s">
        <v>898</v>
      </c>
    </row>
    <row r="105" spans="1:5" s="258" customFormat="1" ht="14.1" customHeight="1">
      <c r="A105" s="211"/>
      <c r="B105" s="153"/>
      <c r="C105" s="151"/>
      <c r="D105" s="151"/>
      <c r="E105" s="190" t="s">
        <v>1081</v>
      </c>
    </row>
    <row r="106" spans="1:5" s="258" customFormat="1" ht="14.1" customHeight="1">
      <c r="A106" s="211"/>
    </row>
    <row r="107" spans="1:5" s="258" customFormat="1" ht="14.1" customHeight="1"/>
    <row r="108" spans="1:5" ht="14.1" customHeight="1"/>
    <row r="109" spans="1:5" ht="14.1" customHeight="1"/>
    <row r="110" spans="1:5" ht="14.1" customHeight="1"/>
  </sheetData>
  <mergeCells count="7">
    <mergeCell ref="A103:C103"/>
    <mergeCell ref="A1:E1"/>
    <mergeCell ref="A5:E5"/>
    <mergeCell ref="A6:E6"/>
    <mergeCell ref="A10:E10"/>
    <mergeCell ref="A17:E17"/>
    <mergeCell ref="A102:B102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97"/>
  <sheetViews>
    <sheetView topLeftCell="A17" workbookViewId="0">
      <selection activeCell="D49" sqref="D49"/>
    </sheetView>
  </sheetViews>
  <sheetFormatPr defaultRowHeight="15"/>
  <cols>
    <col min="1" max="1" width="4.140625" style="46" customWidth="1"/>
    <col min="2" max="2" width="10.140625" style="111" customWidth="1"/>
    <col min="3" max="3" width="24" style="46" customWidth="1"/>
    <col min="4" max="4" width="44" style="46" customWidth="1"/>
    <col min="5" max="5" width="11.28515625" style="110" customWidth="1"/>
    <col min="6" max="16384" width="9.140625" style="46"/>
  </cols>
  <sheetData>
    <row r="1" spans="1:6" s="115" customFormat="1">
      <c r="A1" s="338" t="s">
        <v>16</v>
      </c>
      <c r="B1" s="338"/>
      <c r="C1" s="338"/>
      <c r="D1" s="338"/>
      <c r="E1" s="338"/>
      <c r="F1" s="157"/>
    </row>
    <row r="2" spans="1:6" s="115" customFormat="1">
      <c r="A2" s="339"/>
      <c r="B2" s="339"/>
      <c r="C2" s="339"/>
      <c r="D2" s="339"/>
      <c r="E2" s="339"/>
    </row>
    <row r="3" spans="1:6" s="115" customFormat="1">
      <c r="A3" s="339" t="s">
        <v>0</v>
      </c>
      <c r="B3" s="339"/>
      <c r="C3" s="339"/>
      <c r="D3" s="339"/>
      <c r="E3" s="339"/>
    </row>
    <row r="4" spans="1:6" s="115" customFormat="1">
      <c r="A4" s="339" t="s">
        <v>1003</v>
      </c>
      <c r="B4" s="339"/>
      <c r="C4" s="339"/>
      <c r="D4" s="339"/>
      <c r="E4" s="339"/>
    </row>
    <row r="5" spans="1:6" s="116" customFormat="1">
      <c r="A5" s="340" t="s">
        <v>2</v>
      </c>
      <c r="B5" s="340"/>
      <c r="C5" s="340"/>
      <c r="D5" s="340"/>
      <c r="E5" s="340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v>142517</v>
      </c>
      <c r="C7" s="121" t="s">
        <v>949</v>
      </c>
      <c r="D7" s="122" t="s">
        <v>948</v>
      </c>
      <c r="E7" s="120" t="s">
        <v>1006</v>
      </c>
    </row>
    <row r="8" spans="1:6" s="116" customFormat="1">
      <c r="A8" s="127">
        <v>2</v>
      </c>
      <c r="B8" s="128">
        <v>3803</v>
      </c>
      <c r="C8" s="123" t="s">
        <v>945</v>
      </c>
      <c r="D8" s="148" t="s">
        <v>946</v>
      </c>
      <c r="E8" s="120" t="s">
        <v>1006</v>
      </c>
    </row>
    <row r="9" spans="1:6" s="116" customFormat="1">
      <c r="A9" s="127">
        <v>3</v>
      </c>
      <c r="B9" s="128">
        <v>25876</v>
      </c>
      <c r="C9" s="123" t="s">
        <v>34</v>
      </c>
      <c r="D9" s="122" t="s">
        <v>947</v>
      </c>
      <c r="E9" s="120" t="s">
        <v>1005</v>
      </c>
    </row>
    <row r="10" spans="1:6" s="116" customFormat="1">
      <c r="A10" s="139"/>
      <c r="B10" s="140"/>
      <c r="C10" s="141"/>
      <c r="D10" s="142"/>
      <c r="E10" s="143"/>
    </row>
    <row r="11" spans="1:6">
      <c r="A11" s="347" t="s">
        <v>8</v>
      </c>
      <c r="B11" s="347"/>
      <c r="C11" s="347"/>
      <c r="D11" s="347"/>
      <c r="E11" s="347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s="172" customFormat="1">
      <c r="A13" s="171">
        <v>1</v>
      </c>
      <c r="B13" s="158">
        <v>2101</v>
      </c>
      <c r="C13" s="173" t="s">
        <v>207</v>
      </c>
      <c r="D13" s="173" t="s">
        <v>1087</v>
      </c>
      <c r="E13" s="159" t="s">
        <v>1051</v>
      </c>
    </row>
    <row r="14" spans="1:6" s="172" customFormat="1">
      <c r="A14" s="171">
        <v>2</v>
      </c>
      <c r="B14" s="158">
        <v>433.87</v>
      </c>
      <c r="C14" s="173" t="s">
        <v>1010</v>
      </c>
      <c r="D14" s="85" t="s">
        <v>1049</v>
      </c>
      <c r="E14" s="159" t="s">
        <v>1050</v>
      </c>
    </row>
    <row r="15" spans="1:6" ht="15" customHeight="1">
      <c r="A15" s="171">
        <v>3</v>
      </c>
      <c r="B15" s="112">
        <v>443.45</v>
      </c>
      <c r="C15" s="123" t="s">
        <v>34</v>
      </c>
      <c r="D15" s="85" t="s">
        <v>1032</v>
      </c>
      <c r="E15" s="44" t="s">
        <v>1033</v>
      </c>
    </row>
    <row r="16" spans="1:6" ht="15" customHeight="1">
      <c r="A16" s="171">
        <v>4</v>
      </c>
      <c r="B16" s="112">
        <v>157.08000000000001</v>
      </c>
      <c r="C16" s="123" t="s">
        <v>177</v>
      </c>
      <c r="D16" s="85" t="s">
        <v>1034</v>
      </c>
      <c r="E16" s="44" t="s">
        <v>1035</v>
      </c>
    </row>
    <row r="17" spans="1:5" ht="15" customHeight="1">
      <c r="A17" s="171">
        <v>5</v>
      </c>
      <c r="B17" s="112">
        <v>249.9</v>
      </c>
      <c r="C17" s="123" t="s">
        <v>622</v>
      </c>
      <c r="D17" s="85" t="s">
        <v>1036</v>
      </c>
      <c r="E17" s="44" t="s">
        <v>1035</v>
      </c>
    </row>
    <row r="18" spans="1:5" ht="15" customHeight="1">
      <c r="A18" s="171">
        <v>6</v>
      </c>
      <c r="B18" s="112">
        <v>778.93</v>
      </c>
      <c r="C18" s="123" t="s">
        <v>235</v>
      </c>
      <c r="D18" s="45" t="s">
        <v>652</v>
      </c>
      <c r="E18" s="44" t="s">
        <v>1035</v>
      </c>
    </row>
    <row r="19" spans="1:5" ht="15" customHeight="1">
      <c r="A19" s="171">
        <v>7</v>
      </c>
      <c r="B19" s="112">
        <v>123.22</v>
      </c>
      <c r="C19" s="123" t="s">
        <v>244</v>
      </c>
      <c r="D19" s="109" t="s">
        <v>202</v>
      </c>
      <c r="E19" s="44" t="s">
        <v>1035</v>
      </c>
    </row>
    <row r="20" spans="1:5" ht="30">
      <c r="A20" s="171">
        <v>8</v>
      </c>
      <c r="B20" s="112">
        <v>1190</v>
      </c>
      <c r="C20" s="47" t="s">
        <v>664</v>
      </c>
      <c r="D20" s="85" t="s">
        <v>1017</v>
      </c>
      <c r="E20" s="44" t="s">
        <v>1035</v>
      </c>
    </row>
    <row r="21" spans="1:5" ht="15" customHeight="1">
      <c r="A21" s="171">
        <v>9</v>
      </c>
      <c r="B21" s="112">
        <v>2369.91</v>
      </c>
      <c r="C21" s="123" t="s">
        <v>186</v>
      </c>
      <c r="D21" s="45" t="s">
        <v>202</v>
      </c>
      <c r="E21" s="44" t="s">
        <v>1035</v>
      </c>
    </row>
    <row r="22" spans="1:5" ht="15" customHeight="1">
      <c r="A22" s="171">
        <v>10</v>
      </c>
      <c r="B22" s="112">
        <v>446.05</v>
      </c>
      <c r="C22" s="123" t="s">
        <v>199</v>
      </c>
      <c r="D22" s="45" t="s">
        <v>269</v>
      </c>
      <c r="E22" s="44" t="s">
        <v>1035</v>
      </c>
    </row>
    <row r="23" spans="1:5" ht="15" customHeight="1">
      <c r="A23" s="171">
        <v>11</v>
      </c>
      <c r="B23" s="112">
        <v>1946.6</v>
      </c>
      <c r="C23" s="123" t="s">
        <v>1037</v>
      </c>
      <c r="D23" s="45" t="s">
        <v>652</v>
      </c>
      <c r="E23" s="44" t="s">
        <v>1035</v>
      </c>
    </row>
    <row r="24" spans="1:5" ht="15" customHeight="1">
      <c r="A24" s="171">
        <v>12</v>
      </c>
      <c r="B24" s="112">
        <v>459.92</v>
      </c>
      <c r="C24" s="123" t="s">
        <v>1037</v>
      </c>
      <c r="D24" s="85" t="s">
        <v>651</v>
      </c>
      <c r="E24" s="44" t="s">
        <v>1035</v>
      </c>
    </row>
    <row r="25" spans="1:5" ht="15" customHeight="1">
      <c r="A25" s="171">
        <v>13</v>
      </c>
      <c r="B25" s="112">
        <v>19300.84</v>
      </c>
      <c r="C25" s="123" t="s">
        <v>1038</v>
      </c>
      <c r="D25" s="45" t="s">
        <v>1039</v>
      </c>
      <c r="E25" s="44" t="s">
        <v>1035</v>
      </c>
    </row>
    <row r="26" spans="1:5" ht="15" customHeight="1">
      <c r="A26" s="171">
        <v>14</v>
      </c>
      <c r="B26" s="112">
        <v>707.57</v>
      </c>
      <c r="C26" s="123" t="s">
        <v>606</v>
      </c>
      <c r="D26" s="85" t="s">
        <v>850</v>
      </c>
      <c r="E26" s="44" t="s">
        <v>1035</v>
      </c>
    </row>
    <row r="27" spans="1:5" ht="15" customHeight="1">
      <c r="A27" s="171">
        <v>15</v>
      </c>
      <c r="B27" s="112">
        <v>642.66999999999996</v>
      </c>
      <c r="C27" s="123" t="s">
        <v>1040</v>
      </c>
      <c r="D27" s="85" t="s">
        <v>202</v>
      </c>
      <c r="E27" s="44" t="s">
        <v>1035</v>
      </c>
    </row>
    <row r="28" spans="1:5" ht="15" customHeight="1">
      <c r="A28" s="171">
        <v>16</v>
      </c>
      <c r="B28" s="112">
        <v>798.29</v>
      </c>
      <c r="C28" s="123" t="s">
        <v>184</v>
      </c>
      <c r="D28" s="85" t="s">
        <v>325</v>
      </c>
      <c r="E28" s="44" t="s">
        <v>1035</v>
      </c>
    </row>
    <row r="29" spans="1:5" ht="15" customHeight="1">
      <c r="A29" s="171">
        <v>17</v>
      </c>
      <c r="B29" s="112">
        <v>116.02</v>
      </c>
      <c r="C29" s="123" t="s">
        <v>184</v>
      </c>
      <c r="D29" s="85" t="s">
        <v>1041</v>
      </c>
      <c r="E29" s="44" t="s">
        <v>1035</v>
      </c>
    </row>
    <row r="30" spans="1:5" ht="15" customHeight="1">
      <c r="A30" s="171">
        <v>18</v>
      </c>
      <c r="B30" s="112">
        <v>9025.2000000000007</v>
      </c>
      <c r="C30" s="123" t="s">
        <v>691</v>
      </c>
      <c r="D30" s="85" t="s">
        <v>202</v>
      </c>
      <c r="E30" s="44" t="s">
        <v>1035</v>
      </c>
    </row>
    <row r="31" spans="1:5" ht="15" customHeight="1">
      <c r="A31" s="171">
        <v>19</v>
      </c>
      <c r="B31" s="112">
        <v>860</v>
      </c>
      <c r="C31" s="123" t="s">
        <v>422</v>
      </c>
      <c r="D31" s="85" t="s">
        <v>1042</v>
      </c>
      <c r="E31" s="44" t="s">
        <v>1035</v>
      </c>
    </row>
    <row r="32" spans="1:5" ht="15" customHeight="1">
      <c r="A32" s="171">
        <v>20</v>
      </c>
      <c r="B32" s="112">
        <v>3968.48</v>
      </c>
      <c r="C32" s="123" t="s">
        <v>249</v>
      </c>
      <c r="D32" s="85" t="s">
        <v>1043</v>
      </c>
      <c r="E32" s="44" t="s">
        <v>1035</v>
      </c>
    </row>
    <row r="33" spans="1:5" ht="15" customHeight="1">
      <c r="A33" s="171">
        <v>21</v>
      </c>
      <c r="B33" s="112">
        <v>65.97</v>
      </c>
      <c r="C33" s="123" t="s">
        <v>1044</v>
      </c>
      <c r="D33" s="85" t="s">
        <v>1045</v>
      </c>
      <c r="E33" s="44" t="s">
        <v>1035</v>
      </c>
    </row>
    <row r="34" spans="1:5" ht="15" customHeight="1">
      <c r="A34" s="171">
        <v>22</v>
      </c>
      <c r="B34" s="112">
        <v>530.03</v>
      </c>
      <c r="C34" s="123" t="s">
        <v>596</v>
      </c>
      <c r="D34" s="85" t="s">
        <v>937</v>
      </c>
      <c r="E34" s="44" t="s">
        <v>1035</v>
      </c>
    </row>
    <row r="35" spans="1:5" ht="30">
      <c r="A35" s="171">
        <v>23</v>
      </c>
      <c r="B35" s="112">
        <v>5.55</v>
      </c>
      <c r="C35" s="123" t="s">
        <v>661</v>
      </c>
      <c r="D35" s="85" t="s">
        <v>1046</v>
      </c>
      <c r="E35" s="44" t="s">
        <v>1035</v>
      </c>
    </row>
    <row r="36" spans="1:5" ht="15" customHeight="1">
      <c r="A36" s="171">
        <v>24</v>
      </c>
      <c r="B36" s="112">
        <v>650</v>
      </c>
      <c r="C36" s="123" t="s">
        <v>1047</v>
      </c>
      <c r="D36" s="85" t="s">
        <v>1048</v>
      </c>
      <c r="E36" s="44" t="s">
        <v>1035</v>
      </c>
    </row>
    <row r="37" spans="1:5" ht="15" customHeight="1">
      <c r="A37" s="171">
        <v>25</v>
      </c>
      <c r="B37" s="112">
        <v>143.71</v>
      </c>
      <c r="C37" s="47" t="s">
        <v>609</v>
      </c>
      <c r="D37" s="85" t="s">
        <v>954</v>
      </c>
      <c r="E37" s="44" t="s">
        <v>1031</v>
      </c>
    </row>
    <row r="38" spans="1:5" ht="30">
      <c r="A38" s="171">
        <v>26</v>
      </c>
      <c r="B38" s="112">
        <v>450</v>
      </c>
      <c r="C38" s="123" t="s">
        <v>34</v>
      </c>
      <c r="D38" s="85" t="s">
        <v>1007</v>
      </c>
      <c r="E38" s="44" t="s">
        <v>1031</v>
      </c>
    </row>
    <row r="39" spans="1:5" ht="30">
      <c r="A39" s="171">
        <v>27</v>
      </c>
      <c r="B39" s="112">
        <v>1282.58</v>
      </c>
      <c r="C39" s="45" t="s">
        <v>1010</v>
      </c>
      <c r="D39" s="85" t="s">
        <v>1011</v>
      </c>
      <c r="E39" s="44" t="s">
        <v>1009</v>
      </c>
    </row>
    <row r="40" spans="1:5" ht="30">
      <c r="A40" s="171">
        <v>28</v>
      </c>
      <c r="B40" s="112">
        <v>220</v>
      </c>
      <c r="C40" s="123" t="s">
        <v>34</v>
      </c>
      <c r="D40" s="85" t="s">
        <v>1007</v>
      </c>
      <c r="E40" s="44" t="s">
        <v>1009</v>
      </c>
    </row>
    <row r="41" spans="1:5">
      <c r="A41" s="171">
        <v>29</v>
      </c>
      <c r="B41" s="112">
        <v>197.84</v>
      </c>
      <c r="C41" s="47" t="s">
        <v>456</v>
      </c>
      <c r="D41" s="85" t="s">
        <v>281</v>
      </c>
      <c r="E41" s="44" t="s">
        <v>1030</v>
      </c>
    </row>
    <row r="42" spans="1:5" ht="30">
      <c r="A42" s="171">
        <v>30</v>
      </c>
      <c r="B42" s="112">
        <v>2312.15</v>
      </c>
      <c r="C42" s="85" t="s">
        <v>615</v>
      </c>
      <c r="D42" s="109" t="s">
        <v>1026</v>
      </c>
      <c r="E42" s="44" t="s">
        <v>1014</v>
      </c>
    </row>
    <row r="43" spans="1:5" ht="30">
      <c r="A43" s="171">
        <v>31</v>
      </c>
      <c r="B43" s="112">
        <v>32.99</v>
      </c>
      <c r="C43" s="123" t="s">
        <v>557</v>
      </c>
      <c r="D43" s="70" t="s">
        <v>1025</v>
      </c>
      <c r="E43" s="44" t="s">
        <v>1014</v>
      </c>
    </row>
    <row r="44" spans="1:5" ht="30">
      <c r="A44" s="171">
        <v>32</v>
      </c>
      <c r="B44" s="112">
        <v>240.98</v>
      </c>
      <c r="C44" s="123" t="s">
        <v>1023</v>
      </c>
      <c r="D44" s="70" t="s">
        <v>1024</v>
      </c>
      <c r="E44" s="44" t="s">
        <v>1014</v>
      </c>
    </row>
    <row r="45" spans="1:5">
      <c r="A45" s="171">
        <v>33</v>
      </c>
      <c r="B45" s="112">
        <v>1781.43</v>
      </c>
      <c r="C45" s="123" t="s">
        <v>1021</v>
      </c>
      <c r="D45" s="85" t="s">
        <v>1022</v>
      </c>
      <c r="E45" s="44" t="s">
        <v>1014</v>
      </c>
    </row>
    <row r="46" spans="1:5">
      <c r="A46" s="171">
        <v>34</v>
      </c>
      <c r="B46" s="112">
        <v>1212.46</v>
      </c>
      <c r="C46" s="123" t="s">
        <v>692</v>
      </c>
      <c r="D46" s="109" t="s">
        <v>202</v>
      </c>
      <c r="E46" s="44" t="s">
        <v>1014</v>
      </c>
    </row>
    <row r="47" spans="1:5">
      <c r="A47" s="171">
        <v>35</v>
      </c>
      <c r="B47" s="112">
        <v>2602.06</v>
      </c>
      <c r="C47" s="123" t="s">
        <v>857</v>
      </c>
      <c r="D47" s="109" t="s">
        <v>202</v>
      </c>
      <c r="E47" s="44" t="s">
        <v>1014</v>
      </c>
    </row>
    <row r="48" spans="1:5">
      <c r="A48" s="171">
        <v>36</v>
      </c>
      <c r="B48" s="112">
        <v>1122.48</v>
      </c>
      <c r="C48" s="123" t="s">
        <v>854</v>
      </c>
      <c r="D48" s="109" t="s">
        <v>202</v>
      </c>
      <c r="E48" s="44" t="s">
        <v>1014</v>
      </c>
    </row>
    <row r="49" spans="1:5" ht="30">
      <c r="A49" s="171">
        <v>37</v>
      </c>
      <c r="B49" s="112">
        <v>140.28</v>
      </c>
      <c r="C49" s="123" t="s">
        <v>405</v>
      </c>
      <c r="D49" s="149" t="s">
        <v>931</v>
      </c>
      <c r="E49" s="44" t="s">
        <v>1014</v>
      </c>
    </row>
    <row r="50" spans="1:5">
      <c r="A50" s="171">
        <v>38</v>
      </c>
      <c r="B50" s="112">
        <v>39.6</v>
      </c>
      <c r="C50" s="123" t="s">
        <v>249</v>
      </c>
      <c r="D50" s="85" t="s">
        <v>1020</v>
      </c>
      <c r="E50" s="44" t="s">
        <v>1014</v>
      </c>
    </row>
    <row r="51" spans="1:5">
      <c r="A51" s="171">
        <v>39</v>
      </c>
      <c r="B51" s="112">
        <v>774.69</v>
      </c>
      <c r="C51" s="123" t="s">
        <v>184</v>
      </c>
      <c r="D51" s="85" t="s">
        <v>1019</v>
      </c>
      <c r="E51" s="44" t="s">
        <v>1014</v>
      </c>
    </row>
    <row r="52" spans="1:5" ht="30">
      <c r="A52" s="171">
        <v>40</v>
      </c>
      <c r="B52" s="112">
        <v>536</v>
      </c>
      <c r="C52" s="109" t="s">
        <v>961</v>
      </c>
      <c r="D52" s="45" t="s">
        <v>1018</v>
      </c>
      <c r="E52" s="44" t="s">
        <v>1014</v>
      </c>
    </row>
    <row r="53" spans="1:5" ht="30">
      <c r="A53" s="171">
        <v>41</v>
      </c>
      <c r="B53" s="112">
        <v>1190</v>
      </c>
      <c r="C53" s="123" t="s">
        <v>664</v>
      </c>
      <c r="D53" s="85" t="s">
        <v>1017</v>
      </c>
      <c r="E53" s="44" t="s">
        <v>1014</v>
      </c>
    </row>
    <row r="54" spans="1:5" ht="30">
      <c r="A54" s="171">
        <v>42</v>
      </c>
      <c r="B54" s="112">
        <v>930.04</v>
      </c>
      <c r="C54" s="123" t="s">
        <v>1015</v>
      </c>
      <c r="D54" s="85" t="s">
        <v>1016</v>
      </c>
      <c r="E54" s="44" t="s">
        <v>1014</v>
      </c>
    </row>
    <row r="55" spans="1:5" ht="30">
      <c r="A55" s="171">
        <v>43</v>
      </c>
      <c r="B55" s="112">
        <v>475.25</v>
      </c>
      <c r="C55" s="123" t="s">
        <v>674</v>
      </c>
      <c r="D55" s="85" t="s">
        <v>994</v>
      </c>
      <c r="E55" s="44" t="s">
        <v>1014</v>
      </c>
    </row>
    <row r="56" spans="1:5">
      <c r="A56" s="171">
        <v>44</v>
      </c>
      <c r="B56" s="112">
        <v>471.87</v>
      </c>
      <c r="C56" s="123" t="s">
        <v>676</v>
      </c>
      <c r="D56" s="85" t="s">
        <v>269</v>
      </c>
      <c r="E56" s="44" t="s">
        <v>1014</v>
      </c>
    </row>
    <row r="57" spans="1:5">
      <c r="A57" s="171">
        <v>45</v>
      </c>
      <c r="B57" s="112">
        <v>2000</v>
      </c>
      <c r="C57" s="123" t="s">
        <v>956</v>
      </c>
      <c r="D57" s="45" t="s">
        <v>957</v>
      </c>
      <c r="E57" s="44" t="s">
        <v>1014</v>
      </c>
    </row>
    <row r="58" spans="1:5">
      <c r="A58" s="171">
        <v>46</v>
      </c>
      <c r="B58" s="112">
        <v>706.86</v>
      </c>
      <c r="C58" s="123" t="s">
        <v>1012</v>
      </c>
      <c r="D58" s="85" t="s">
        <v>1013</v>
      </c>
      <c r="E58" s="44" t="s">
        <v>1014</v>
      </c>
    </row>
    <row r="59" spans="1:5" ht="45" customHeight="1">
      <c r="A59" s="171">
        <v>47</v>
      </c>
      <c r="B59" s="112">
        <v>260.47000000000003</v>
      </c>
      <c r="C59" s="123" t="s">
        <v>34</v>
      </c>
      <c r="D59" s="85" t="s">
        <v>1007</v>
      </c>
      <c r="E59" s="44" t="s">
        <v>1005</v>
      </c>
    </row>
    <row r="60" spans="1:5">
      <c r="A60" s="171">
        <v>48</v>
      </c>
      <c r="B60" s="112">
        <v>43200</v>
      </c>
      <c r="C60" s="123" t="s">
        <v>1027</v>
      </c>
      <c r="D60" s="85" t="s">
        <v>1028</v>
      </c>
      <c r="E60" s="44" t="s">
        <v>1006</v>
      </c>
    </row>
    <row r="61" spans="1:5" ht="30">
      <c r="A61" s="171">
        <v>49</v>
      </c>
      <c r="B61" s="112">
        <v>0.01</v>
      </c>
      <c r="C61" s="123" t="s">
        <v>1027</v>
      </c>
      <c r="D61" s="85" t="s">
        <v>1029</v>
      </c>
      <c r="E61" s="44" t="s">
        <v>1006</v>
      </c>
    </row>
    <row r="62" spans="1:5" ht="45">
      <c r="A62" s="171">
        <v>50</v>
      </c>
      <c r="B62" s="112">
        <v>160</v>
      </c>
      <c r="C62" s="123" t="s">
        <v>34</v>
      </c>
      <c r="D62" s="85" t="s">
        <v>1008</v>
      </c>
      <c r="E62" s="44" t="s">
        <v>1004</v>
      </c>
    </row>
    <row r="63" spans="1:5">
      <c r="A63" s="145"/>
      <c r="B63" s="146"/>
      <c r="C63" s="96"/>
      <c r="D63" s="351"/>
      <c r="E63" s="351"/>
    </row>
    <row r="64" spans="1:5">
      <c r="A64" s="145"/>
      <c r="B64" s="168"/>
      <c r="C64" s="169"/>
      <c r="D64" s="145"/>
      <c r="E64" s="145"/>
    </row>
    <row r="65" spans="1:5" s="151" customFormat="1" ht="12.75">
      <c r="A65" s="337" t="s">
        <v>574</v>
      </c>
      <c r="B65" s="337"/>
      <c r="C65" s="170"/>
      <c r="E65" s="152"/>
    </row>
    <row r="66" spans="1:5" s="151" customFormat="1" ht="12.75">
      <c r="A66" s="337" t="s">
        <v>575</v>
      </c>
      <c r="B66" s="337"/>
      <c r="C66" s="337"/>
      <c r="D66" s="151" t="s">
        <v>896</v>
      </c>
      <c r="E66" s="152"/>
    </row>
    <row r="67" spans="1:5" s="151" customFormat="1" ht="12.75">
      <c r="B67" s="153"/>
      <c r="D67" s="151" t="s">
        <v>897</v>
      </c>
      <c r="E67" s="170" t="s">
        <v>898</v>
      </c>
    </row>
    <row r="68" spans="1:5" s="151" customFormat="1" ht="12.75">
      <c r="B68" s="153"/>
      <c r="E68" s="170" t="s">
        <v>899</v>
      </c>
    </row>
    <row r="69" spans="1:5" s="151" customFormat="1" ht="12.75">
      <c r="A69" s="154"/>
      <c r="B69" s="155"/>
      <c r="C69" s="156"/>
      <c r="D69" s="348"/>
      <c r="E69" s="348"/>
    </row>
    <row r="70" spans="1:5" s="151" customFormat="1" ht="12.75">
      <c r="A70" s="154"/>
      <c r="B70" s="155"/>
      <c r="C70" s="156"/>
      <c r="D70" s="348"/>
      <c r="E70" s="348"/>
    </row>
    <row r="71" spans="1:5">
      <c r="A71" s="145"/>
      <c r="B71" s="146"/>
      <c r="C71" s="96"/>
      <c r="D71" s="96"/>
      <c r="E71" s="147"/>
    </row>
    <row r="72" spans="1:5">
      <c r="A72" s="145"/>
      <c r="B72" s="146"/>
      <c r="C72" s="96"/>
      <c r="D72" s="96"/>
      <c r="E72" s="147"/>
    </row>
    <row r="91" spans="2:5" s="104" customFormat="1"/>
    <row r="94" spans="2:5" s="104" customFormat="1"/>
    <row r="95" spans="2:5">
      <c r="B95" s="46"/>
      <c r="E95" s="46"/>
    </row>
    <row r="96" spans="2:5" s="104" customFormat="1"/>
    <row r="97" s="104" customFormat="1"/>
  </sheetData>
  <mergeCells count="11">
    <mergeCell ref="A11:E11"/>
    <mergeCell ref="A1:E1"/>
    <mergeCell ref="A2:E2"/>
    <mergeCell ref="A3:E3"/>
    <mergeCell ref="A4:E4"/>
    <mergeCell ref="A5:E5"/>
    <mergeCell ref="D70:E70"/>
    <mergeCell ref="D63:E63"/>
    <mergeCell ref="A65:B65"/>
    <mergeCell ref="A66:C66"/>
    <mergeCell ref="D69:E69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91"/>
  <sheetViews>
    <sheetView topLeftCell="A22" workbookViewId="0">
      <selection activeCell="D48" sqref="D48"/>
    </sheetView>
  </sheetViews>
  <sheetFormatPr defaultRowHeight="15"/>
  <cols>
    <col min="1" max="1" width="4.140625" style="46" customWidth="1"/>
    <col min="2" max="2" width="10.140625" style="111" customWidth="1"/>
    <col min="3" max="3" width="22.5703125" style="46" customWidth="1"/>
    <col min="4" max="4" width="47.85546875" style="46" customWidth="1"/>
    <col min="5" max="5" width="11.28515625" style="110" customWidth="1"/>
    <col min="6" max="6" width="8.85546875" style="46" customWidth="1"/>
    <col min="7" max="16384" width="9.140625" style="46"/>
  </cols>
  <sheetData>
    <row r="1" spans="1:7" s="115" customFormat="1">
      <c r="A1" s="338" t="s">
        <v>16</v>
      </c>
      <c r="B1" s="338"/>
      <c r="C1" s="338"/>
      <c r="D1" s="338"/>
      <c r="E1" s="338"/>
      <c r="G1" s="157"/>
    </row>
    <row r="2" spans="1:7" s="115" customFormat="1">
      <c r="A2" s="339"/>
      <c r="B2" s="339"/>
      <c r="C2" s="339"/>
      <c r="D2" s="339"/>
      <c r="E2" s="339"/>
    </row>
    <row r="3" spans="1:7" s="115" customFormat="1">
      <c r="A3" s="339" t="s">
        <v>0</v>
      </c>
      <c r="B3" s="339"/>
      <c r="C3" s="339"/>
      <c r="D3" s="339"/>
      <c r="E3" s="339"/>
    </row>
    <row r="4" spans="1:7" s="115" customFormat="1">
      <c r="A4" s="339" t="s">
        <v>974</v>
      </c>
      <c r="B4" s="339"/>
      <c r="C4" s="339"/>
      <c r="D4" s="339"/>
      <c r="E4" s="339"/>
    </row>
    <row r="5" spans="1:7" s="116" customFormat="1">
      <c r="A5" s="340" t="s">
        <v>2</v>
      </c>
      <c r="B5" s="340"/>
      <c r="C5" s="340"/>
      <c r="D5" s="340"/>
      <c r="E5" s="340"/>
    </row>
    <row r="6" spans="1:7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7" s="116" customFormat="1" ht="30">
      <c r="A7" s="127">
        <v>1</v>
      </c>
      <c r="B7" s="128">
        <v>170212</v>
      </c>
      <c r="C7" s="121" t="s">
        <v>949</v>
      </c>
      <c r="D7" s="122" t="s">
        <v>948</v>
      </c>
      <c r="E7" s="120" t="s">
        <v>972</v>
      </c>
    </row>
    <row r="8" spans="1:7" s="116" customFormat="1">
      <c r="A8" s="127">
        <v>2</v>
      </c>
      <c r="B8" s="128">
        <v>4478</v>
      </c>
      <c r="C8" s="123" t="s">
        <v>945</v>
      </c>
      <c r="D8" s="148" t="s">
        <v>946</v>
      </c>
      <c r="E8" s="120" t="s">
        <v>972</v>
      </c>
    </row>
    <row r="9" spans="1:7" s="116" customFormat="1">
      <c r="A9" s="127">
        <v>3</v>
      </c>
      <c r="B9" s="128">
        <v>30627</v>
      </c>
      <c r="C9" s="123" t="s">
        <v>34</v>
      </c>
      <c r="D9" s="122" t="s">
        <v>947</v>
      </c>
      <c r="E9" s="120" t="s">
        <v>959</v>
      </c>
    </row>
    <row r="10" spans="1:7" s="116" customFormat="1">
      <c r="A10" s="163"/>
      <c r="B10" s="166">
        <f>SUM(B7:B9)</f>
        <v>205317</v>
      </c>
      <c r="C10" s="167" t="s">
        <v>1002</v>
      </c>
      <c r="D10" s="164"/>
      <c r="E10" s="165"/>
    </row>
    <row r="11" spans="1:7">
      <c r="A11" s="347" t="s">
        <v>8</v>
      </c>
      <c r="B11" s="347"/>
      <c r="C11" s="347"/>
      <c r="D11" s="347"/>
      <c r="E11" s="347"/>
    </row>
    <row r="12" spans="1:7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7">
      <c r="A13" s="42">
        <v>1</v>
      </c>
      <c r="B13" s="112">
        <v>206.37</v>
      </c>
      <c r="C13" s="45" t="s">
        <v>661</v>
      </c>
      <c r="D13" s="85" t="s">
        <v>954</v>
      </c>
      <c r="E13" s="44" t="s">
        <v>971</v>
      </c>
    </row>
    <row r="14" spans="1:7" ht="30">
      <c r="A14" s="42">
        <v>2</v>
      </c>
      <c r="B14" s="112">
        <v>123.17</v>
      </c>
      <c r="C14" s="45" t="s">
        <v>969</v>
      </c>
      <c r="D14" s="109" t="s">
        <v>970</v>
      </c>
      <c r="E14" s="44" t="s">
        <v>960</v>
      </c>
    </row>
    <row r="15" spans="1:7" ht="30">
      <c r="A15" s="42">
        <v>3</v>
      </c>
      <c r="B15" s="112">
        <v>162.96</v>
      </c>
      <c r="C15" s="45" t="s">
        <v>405</v>
      </c>
      <c r="D15" s="161" t="s">
        <v>968</v>
      </c>
      <c r="E15" s="44" t="s">
        <v>960</v>
      </c>
    </row>
    <row r="16" spans="1:7">
      <c r="A16" s="42">
        <v>4</v>
      </c>
      <c r="B16" s="112">
        <v>192.78</v>
      </c>
      <c r="C16" s="45" t="s">
        <v>967</v>
      </c>
      <c r="D16" s="45" t="s">
        <v>973</v>
      </c>
      <c r="E16" s="44" t="s">
        <v>960</v>
      </c>
    </row>
    <row r="17" spans="1:5" ht="45">
      <c r="A17" s="42">
        <v>5</v>
      </c>
      <c r="B17" s="112">
        <v>16580</v>
      </c>
      <c r="C17" s="45" t="s">
        <v>965</v>
      </c>
      <c r="D17" s="85" t="s">
        <v>966</v>
      </c>
      <c r="E17" s="44" t="s">
        <v>960</v>
      </c>
    </row>
    <row r="18" spans="1:5" ht="30">
      <c r="A18" s="42">
        <v>6</v>
      </c>
      <c r="B18" s="112">
        <v>2324.5</v>
      </c>
      <c r="C18" s="85" t="s">
        <v>615</v>
      </c>
      <c r="D18" s="109" t="s">
        <v>964</v>
      </c>
      <c r="E18" s="44" t="s">
        <v>960</v>
      </c>
    </row>
    <row r="19" spans="1:5">
      <c r="A19" s="42">
        <v>7</v>
      </c>
      <c r="B19" s="112">
        <v>135</v>
      </c>
      <c r="C19" s="123" t="s">
        <v>34</v>
      </c>
      <c r="D19" s="45" t="s">
        <v>48</v>
      </c>
      <c r="E19" s="44" t="s">
        <v>960</v>
      </c>
    </row>
    <row r="20" spans="1:5">
      <c r="A20" s="42">
        <v>8</v>
      </c>
      <c r="B20" s="112">
        <v>4513.92</v>
      </c>
      <c r="C20" s="47" t="s">
        <v>663</v>
      </c>
      <c r="D20" s="45" t="s">
        <v>336</v>
      </c>
      <c r="E20" s="44" t="s">
        <v>960</v>
      </c>
    </row>
    <row r="21" spans="1:5" ht="30">
      <c r="A21" s="42">
        <v>9</v>
      </c>
      <c r="B21" s="112">
        <v>528.53</v>
      </c>
      <c r="C21" s="109" t="s">
        <v>961</v>
      </c>
      <c r="D21" s="45" t="s">
        <v>962</v>
      </c>
      <c r="E21" s="44" t="s">
        <v>960</v>
      </c>
    </row>
    <row r="22" spans="1:5" ht="30">
      <c r="A22" s="42">
        <v>10</v>
      </c>
      <c r="B22" s="112">
        <v>1190</v>
      </c>
      <c r="C22" s="47" t="s">
        <v>664</v>
      </c>
      <c r="D22" s="85" t="s">
        <v>963</v>
      </c>
      <c r="E22" s="44" t="s">
        <v>960</v>
      </c>
    </row>
    <row r="23" spans="1:5">
      <c r="A23" s="42">
        <v>11</v>
      </c>
      <c r="B23" s="112">
        <v>995</v>
      </c>
      <c r="C23" s="45" t="s">
        <v>956</v>
      </c>
      <c r="D23" s="45" t="s">
        <v>957</v>
      </c>
      <c r="E23" s="44" t="s">
        <v>958</v>
      </c>
    </row>
    <row r="24" spans="1:5">
      <c r="A24" s="42">
        <v>12</v>
      </c>
      <c r="B24" s="112">
        <v>143.82</v>
      </c>
      <c r="C24" s="47" t="s">
        <v>609</v>
      </c>
      <c r="D24" s="85" t="s">
        <v>954</v>
      </c>
      <c r="E24" s="44" t="s">
        <v>958</v>
      </c>
    </row>
    <row r="25" spans="1:5">
      <c r="A25" s="42">
        <v>13</v>
      </c>
      <c r="B25" s="112">
        <v>530.03</v>
      </c>
      <c r="C25" s="47" t="s">
        <v>976</v>
      </c>
      <c r="D25" s="85" t="s">
        <v>937</v>
      </c>
      <c r="E25" s="44" t="s">
        <v>975</v>
      </c>
    </row>
    <row r="26" spans="1:5">
      <c r="A26" s="42">
        <v>14</v>
      </c>
      <c r="B26" s="112">
        <v>160</v>
      </c>
      <c r="C26" s="123" t="s">
        <v>34</v>
      </c>
      <c r="D26" s="45" t="s">
        <v>71</v>
      </c>
      <c r="E26" s="44" t="s">
        <v>975</v>
      </c>
    </row>
    <row r="27" spans="1:5">
      <c r="A27" s="42">
        <v>15</v>
      </c>
      <c r="B27" s="158">
        <v>345.09</v>
      </c>
      <c r="C27" s="47" t="s">
        <v>854</v>
      </c>
      <c r="D27" s="109" t="s">
        <v>202</v>
      </c>
      <c r="E27" s="159" t="s">
        <v>977</v>
      </c>
    </row>
    <row r="28" spans="1:5">
      <c r="A28" s="42">
        <v>16</v>
      </c>
      <c r="B28" s="158">
        <v>10</v>
      </c>
      <c r="C28" s="123" t="s">
        <v>34</v>
      </c>
      <c r="D28" s="45" t="s">
        <v>71</v>
      </c>
      <c r="E28" s="159" t="s">
        <v>977</v>
      </c>
    </row>
    <row r="29" spans="1:5">
      <c r="A29" s="42">
        <v>17</v>
      </c>
      <c r="B29" s="158">
        <v>1324.59</v>
      </c>
      <c r="C29" s="123" t="s">
        <v>854</v>
      </c>
      <c r="D29" s="45" t="s">
        <v>202</v>
      </c>
      <c r="E29" s="159" t="s">
        <v>993</v>
      </c>
    </row>
    <row r="30" spans="1:5">
      <c r="A30" s="42">
        <v>18</v>
      </c>
      <c r="B30" s="158">
        <v>2954.11</v>
      </c>
      <c r="C30" s="123" t="s">
        <v>857</v>
      </c>
      <c r="D30" s="45" t="s">
        <v>202</v>
      </c>
      <c r="E30" s="159" t="s">
        <v>993</v>
      </c>
    </row>
    <row r="31" spans="1:5">
      <c r="A31" s="42">
        <v>19</v>
      </c>
      <c r="B31" s="158">
        <v>9025.2000000000007</v>
      </c>
      <c r="C31" s="45" t="s">
        <v>691</v>
      </c>
      <c r="D31" s="85" t="s">
        <v>202</v>
      </c>
      <c r="E31" s="159" t="s">
        <v>993</v>
      </c>
    </row>
    <row r="32" spans="1:5">
      <c r="A32" s="42">
        <v>20</v>
      </c>
      <c r="B32" s="158">
        <v>1349.85</v>
      </c>
      <c r="C32" s="123" t="s">
        <v>692</v>
      </c>
      <c r="D32" s="45" t="s">
        <v>202</v>
      </c>
      <c r="E32" s="159" t="s">
        <v>993</v>
      </c>
    </row>
    <row r="33" spans="1:5">
      <c r="A33" s="42">
        <v>21</v>
      </c>
      <c r="B33" s="158">
        <v>549.32000000000005</v>
      </c>
      <c r="C33" s="123" t="s">
        <v>953</v>
      </c>
      <c r="D33" s="85" t="s">
        <v>202</v>
      </c>
      <c r="E33" s="159" t="s">
        <v>993</v>
      </c>
    </row>
    <row r="34" spans="1:5">
      <c r="A34" s="42">
        <v>22</v>
      </c>
      <c r="B34" s="158">
        <v>127.8</v>
      </c>
      <c r="C34" s="123" t="s">
        <v>251</v>
      </c>
      <c r="D34" s="85" t="s">
        <v>1001</v>
      </c>
      <c r="E34" s="159" t="s">
        <v>993</v>
      </c>
    </row>
    <row r="35" spans="1:5">
      <c r="A35" s="42">
        <v>23</v>
      </c>
      <c r="B35" s="158">
        <v>619.11</v>
      </c>
      <c r="C35" s="123" t="s">
        <v>249</v>
      </c>
      <c r="D35" s="85" t="s">
        <v>1000</v>
      </c>
      <c r="E35" s="159" t="s">
        <v>993</v>
      </c>
    </row>
    <row r="36" spans="1:5">
      <c r="A36" s="42">
        <v>24</v>
      </c>
      <c r="B36" s="158">
        <v>3511</v>
      </c>
      <c r="C36" s="123" t="s">
        <v>998</v>
      </c>
      <c r="D36" s="45" t="s">
        <v>999</v>
      </c>
      <c r="E36" s="159" t="s">
        <v>993</v>
      </c>
    </row>
    <row r="37" spans="1:5" ht="30">
      <c r="A37" s="42">
        <v>25</v>
      </c>
      <c r="B37" s="158">
        <v>447.06</v>
      </c>
      <c r="C37" s="123" t="s">
        <v>996</v>
      </c>
      <c r="D37" s="160" t="s">
        <v>997</v>
      </c>
      <c r="E37" s="159" t="s">
        <v>993</v>
      </c>
    </row>
    <row r="38" spans="1:5" ht="30">
      <c r="A38" s="42">
        <v>26</v>
      </c>
      <c r="B38" s="158">
        <v>198.42</v>
      </c>
      <c r="C38" s="123" t="s">
        <v>661</v>
      </c>
      <c r="D38" s="85" t="s">
        <v>995</v>
      </c>
      <c r="E38" s="159" t="s">
        <v>993</v>
      </c>
    </row>
    <row r="39" spans="1:5">
      <c r="A39" s="42">
        <v>27</v>
      </c>
      <c r="B39" s="158">
        <v>196.03</v>
      </c>
      <c r="C39" s="123" t="s">
        <v>674</v>
      </c>
      <c r="D39" s="85" t="s">
        <v>994</v>
      </c>
      <c r="E39" s="159" t="s">
        <v>993</v>
      </c>
    </row>
    <row r="40" spans="1:5">
      <c r="A40" s="42">
        <v>28</v>
      </c>
      <c r="B40" s="158">
        <v>1115.73</v>
      </c>
      <c r="C40" s="123" t="s">
        <v>567</v>
      </c>
      <c r="D40" s="85" t="s">
        <v>850</v>
      </c>
      <c r="E40" s="159" t="s">
        <v>993</v>
      </c>
    </row>
    <row r="41" spans="1:5">
      <c r="A41" s="42">
        <v>29</v>
      </c>
      <c r="B41" s="158">
        <v>530.03</v>
      </c>
      <c r="C41" s="123" t="s">
        <v>596</v>
      </c>
      <c r="D41" s="85" t="s">
        <v>937</v>
      </c>
      <c r="E41" s="159" t="s">
        <v>993</v>
      </c>
    </row>
    <row r="42" spans="1:5">
      <c r="A42" s="42">
        <v>30</v>
      </c>
      <c r="B42" s="158">
        <v>916.9</v>
      </c>
      <c r="C42" s="123" t="s">
        <v>665</v>
      </c>
      <c r="D42" s="45" t="s">
        <v>652</v>
      </c>
      <c r="E42" s="159" t="s">
        <v>979</v>
      </c>
    </row>
    <row r="43" spans="1:5">
      <c r="A43" s="42">
        <v>31</v>
      </c>
      <c r="B43" s="158">
        <v>374.55</v>
      </c>
      <c r="C43" s="123" t="s">
        <v>645</v>
      </c>
      <c r="D43" s="45" t="s">
        <v>992</v>
      </c>
      <c r="E43" s="159" t="s">
        <v>979</v>
      </c>
    </row>
    <row r="44" spans="1:5">
      <c r="A44" s="42">
        <v>32</v>
      </c>
      <c r="B44" s="158">
        <v>830.02</v>
      </c>
      <c r="C44" s="123" t="s">
        <v>165</v>
      </c>
      <c r="D44" s="85" t="s">
        <v>991</v>
      </c>
      <c r="E44" s="159" t="s">
        <v>979</v>
      </c>
    </row>
    <row r="45" spans="1:5">
      <c r="A45" s="42">
        <v>33</v>
      </c>
      <c r="B45" s="158">
        <v>7023.09</v>
      </c>
      <c r="C45" s="123" t="s">
        <v>164</v>
      </c>
      <c r="D45" s="85" t="s">
        <v>990</v>
      </c>
      <c r="E45" s="159" t="s">
        <v>979</v>
      </c>
    </row>
    <row r="46" spans="1:5">
      <c r="A46" s="42">
        <v>34</v>
      </c>
      <c r="B46" s="158">
        <v>15628.04</v>
      </c>
      <c r="C46" s="123" t="s">
        <v>166</v>
      </c>
      <c r="D46" s="45" t="s">
        <v>989</v>
      </c>
      <c r="E46" s="159" t="s">
        <v>979</v>
      </c>
    </row>
    <row r="47" spans="1:5">
      <c r="A47" s="42">
        <v>35</v>
      </c>
      <c r="B47" s="158">
        <v>210</v>
      </c>
      <c r="C47" s="123" t="s">
        <v>987</v>
      </c>
      <c r="D47" s="45" t="s">
        <v>988</v>
      </c>
      <c r="E47" s="159" t="s">
        <v>979</v>
      </c>
    </row>
    <row r="48" spans="1:5" ht="30">
      <c r="A48" s="42">
        <v>36</v>
      </c>
      <c r="B48" s="158">
        <v>68.97</v>
      </c>
      <c r="C48" s="123" t="s">
        <v>557</v>
      </c>
      <c r="D48" s="70" t="s">
        <v>986</v>
      </c>
      <c r="E48" s="159" t="s">
        <v>979</v>
      </c>
    </row>
    <row r="49" spans="1:6" ht="30">
      <c r="A49" s="42">
        <v>37</v>
      </c>
      <c r="B49" s="158">
        <v>146.66</v>
      </c>
      <c r="C49" s="123" t="s">
        <v>405</v>
      </c>
      <c r="D49" s="149" t="s">
        <v>968</v>
      </c>
      <c r="E49" s="159" t="s">
        <v>979</v>
      </c>
    </row>
    <row r="50" spans="1:6">
      <c r="A50" s="42">
        <v>38</v>
      </c>
      <c r="B50" s="158">
        <v>934.22</v>
      </c>
      <c r="C50" s="123" t="s">
        <v>184</v>
      </c>
      <c r="D50" s="45" t="s">
        <v>275</v>
      </c>
      <c r="E50" s="159" t="s">
        <v>985</v>
      </c>
    </row>
    <row r="51" spans="1:6">
      <c r="A51" s="42">
        <v>39</v>
      </c>
      <c r="B51" s="158">
        <v>116.02</v>
      </c>
      <c r="C51" s="123" t="s">
        <v>184</v>
      </c>
      <c r="D51" s="45" t="s">
        <v>984</v>
      </c>
      <c r="E51" s="159" t="s">
        <v>979</v>
      </c>
    </row>
    <row r="52" spans="1:6">
      <c r="A52" s="42">
        <v>40</v>
      </c>
      <c r="B52" s="158">
        <v>797.3</v>
      </c>
      <c r="C52" s="123" t="s">
        <v>170</v>
      </c>
      <c r="D52" s="45" t="s">
        <v>983</v>
      </c>
      <c r="E52" s="159" t="s">
        <v>979</v>
      </c>
    </row>
    <row r="53" spans="1:6">
      <c r="A53" s="42">
        <v>41</v>
      </c>
      <c r="B53" s="158">
        <v>1657.37</v>
      </c>
      <c r="C53" s="123" t="s">
        <v>189</v>
      </c>
      <c r="D53" s="45" t="s">
        <v>982</v>
      </c>
      <c r="E53" s="159" t="s">
        <v>979</v>
      </c>
    </row>
    <row r="54" spans="1:6">
      <c r="A54" s="42">
        <v>42</v>
      </c>
      <c r="B54" s="158">
        <v>224</v>
      </c>
      <c r="C54" s="123" t="s">
        <v>643</v>
      </c>
      <c r="D54" s="45" t="s">
        <v>981</v>
      </c>
      <c r="E54" s="159" t="s">
        <v>979</v>
      </c>
    </row>
    <row r="55" spans="1:6">
      <c r="A55" s="42">
        <v>43</v>
      </c>
      <c r="B55" s="158">
        <v>74.08</v>
      </c>
      <c r="C55" s="123" t="s">
        <v>260</v>
      </c>
      <c r="D55" s="45" t="s">
        <v>980</v>
      </c>
      <c r="E55" s="159" t="s">
        <v>979</v>
      </c>
    </row>
    <row r="56" spans="1:6">
      <c r="A56" s="42">
        <v>44</v>
      </c>
      <c r="B56" s="158">
        <v>9.4</v>
      </c>
      <c r="C56" s="123" t="s">
        <v>34</v>
      </c>
      <c r="D56" s="45" t="s">
        <v>978</v>
      </c>
      <c r="E56" s="159" t="s">
        <v>979</v>
      </c>
    </row>
    <row r="57" spans="1:6">
      <c r="A57" s="145"/>
      <c r="B57" s="146"/>
      <c r="C57" s="96"/>
      <c r="D57" s="351"/>
      <c r="E57" s="351"/>
    </row>
    <row r="58" spans="1:6">
      <c r="A58" s="145"/>
      <c r="B58" s="168"/>
      <c r="C58" s="169"/>
      <c r="D58" s="145"/>
      <c r="E58" s="145"/>
    </row>
    <row r="59" spans="1:6" s="151" customFormat="1" ht="12.75">
      <c r="A59" s="337" t="s">
        <v>574</v>
      </c>
      <c r="B59" s="337"/>
      <c r="C59" s="162"/>
      <c r="E59" s="152"/>
    </row>
    <row r="60" spans="1:6" s="151" customFormat="1" ht="12.75">
      <c r="A60" s="337" t="s">
        <v>575</v>
      </c>
      <c r="B60" s="337"/>
      <c r="C60" s="337"/>
      <c r="D60" s="151" t="s">
        <v>896</v>
      </c>
      <c r="E60" s="152"/>
    </row>
    <row r="61" spans="1:6" s="151" customFormat="1" ht="12.75">
      <c r="B61" s="153"/>
      <c r="D61" s="151" t="s">
        <v>897</v>
      </c>
      <c r="E61" s="337" t="s">
        <v>898</v>
      </c>
      <c r="F61" s="337"/>
    </row>
    <row r="62" spans="1:6" s="151" customFormat="1" ht="12.75">
      <c r="B62" s="153"/>
      <c r="E62" s="337" t="s">
        <v>899</v>
      </c>
      <c r="F62" s="337"/>
    </row>
    <row r="63" spans="1:6" s="151" customFormat="1" ht="12.75">
      <c r="A63" s="154"/>
      <c r="B63" s="155"/>
      <c r="C63" s="156"/>
      <c r="D63" s="348"/>
      <c r="E63" s="348"/>
    </row>
    <row r="64" spans="1:6" s="151" customFormat="1" ht="12.75">
      <c r="A64" s="154"/>
      <c r="B64" s="155"/>
      <c r="C64" s="156"/>
      <c r="D64" s="348"/>
      <c r="E64" s="348"/>
    </row>
    <row r="65" spans="1:5">
      <c r="A65" s="145"/>
      <c r="B65" s="146"/>
      <c r="C65" s="96"/>
      <c r="D65" s="96"/>
      <c r="E65" s="147"/>
    </row>
    <row r="66" spans="1:5">
      <c r="A66" s="145"/>
      <c r="B66" s="146"/>
      <c r="C66" s="96"/>
      <c r="D66" s="96"/>
      <c r="E66" s="147"/>
    </row>
    <row r="85" spans="2:5" s="104" customFormat="1"/>
    <row r="88" spans="2:5" s="104" customFormat="1"/>
    <row r="89" spans="2:5">
      <c r="B89" s="46"/>
      <c r="E89" s="46"/>
    </row>
    <row r="90" spans="2:5" s="104" customFormat="1"/>
    <row r="91" spans="2:5" s="104" customFormat="1"/>
  </sheetData>
  <mergeCells count="13">
    <mergeCell ref="D63:E63"/>
    <mergeCell ref="D64:E64"/>
    <mergeCell ref="D57:E57"/>
    <mergeCell ref="A59:B59"/>
    <mergeCell ref="A60:C60"/>
    <mergeCell ref="E61:F61"/>
    <mergeCell ref="E62:F62"/>
    <mergeCell ref="A11:E11"/>
    <mergeCell ref="A1:E1"/>
    <mergeCell ref="A2:E2"/>
    <mergeCell ref="A3:E3"/>
    <mergeCell ref="A4:E4"/>
    <mergeCell ref="A5:E5"/>
  </mergeCells>
  <pageMargins left="0.35433070866141736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55"/>
  <sheetViews>
    <sheetView topLeftCell="A10" workbookViewId="0">
      <selection activeCell="D20" sqref="D20"/>
    </sheetView>
  </sheetViews>
  <sheetFormatPr defaultRowHeight="15"/>
  <cols>
    <col min="1" max="1" width="4.7109375" style="46" customWidth="1"/>
    <col min="2" max="2" width="10.140625" style="111" customWidth="1"/>
    <col min="3" max="3" width="24" style="46" customWidth="1"/>
    <col min="4" max="4" width="45.140625" style="46" customWidth="1"/>
    <col min="5" max="5" width="15.42578125" style="110" customWidth="1"/>
    <col min="6" max="6" width="8.85546875" style="46" customWidth="1"/>
    <col min="7" max="16384" width="9.140625" style="46"/>
  </cols>
  <sheetData>
    <row r="1" spans="1:5" s="115" customFormat="1">
      <c r="A1" s="338" t="s">
        <v>16</v>
      </c>
      <c r="B1" s="338"/>
      <c r="C1" s="338"/>
      <c r="D1" s="338"/>
      <c r="E1" s="338"/>
    </row>
    <row r="2" spans="1:5" s="115" customFormat="1">
      <c r="A2" s="339"/>
      <c r="B2" s="339"/>
      <c r="C2" s="339"/>
      <c r="D2" s="339"/>
      <c r="E2" s="339"/>
    </row>
    <row r="3" spans="1:5" s="115" customFormat="1">
      <c r="A3" s="339" t="s">
        <v>0</v>
      </c>
      <c r="B3" s="339"/>
      <c r="C3" s="339"/>
      <c r="D3" s="339"/>
      <c r="E3" s="339"/>
    </row>
    <row r="4" spans="1:5" s="115" customFormat="1">
      <c r="A4" s="339" t="s">
        <v>915</v>
      </c>
      <c r="B4" s="339"/>
      <c r="C4" s="339"/>
      <c r="D4" s="339"/>
      <c r="E4" s="339"/>
    </row>
    <row r="5" spans="1:5" s="116" customFormat="1">
      <c r="A5" s="340" t="s">
        <v>2</v>
      </c>
      <c r="B5" s="340"/>
      <c r="C5" s="340"/>
      <c r="D5" s="340"/>
      <c r="E5" s="340"/>
    </row>
    <row r="6" spans="1:5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5" s="116" customFormat="1" ht="12.95" customHeight="1">
      <c r="A7" s="127">
        <v>1</v>
      </c>
      <c r="B7" s="128">
        <v>97643</v>
      </c>
      <c r="C7" s="121" t="s">
        <v>949</v>
      </c>
      <c r="D7" s="122" t="s">
        <v>948</v>
      </c>
      <c r="E7" s="120" t="s">
        <v>932</v>
      </c>
    </row>
    <row r="8" spans="1:5" s="116" customFormat="1" ht="12.95" customHeight="1">
      <c r="A8" s="127">
        <v>2</v>
      </c>
      <c r="B8" s="128">
        <v>4176</v>
      </c>
      <c r="C8" s="123" t="s">
        <v>950</v>
      </c>
      <c r="D8" s="148" t="s">
        <v>946</v>
      </c>
      <c r="E8" s="120" t="s">
        <v>938</v>
      </c>
    </row>
    <row r="9" spans="1:5" s="116" customFormat="1" ht="12.95" customHeight="1">
      <c r="A9" s="127">
        <v>3</v>
      </c>
      <c r="B9" s="128">
        <f>32897+1694</f>
        <v>34591</v>
      </c>
      <c r="C9" s="123" t="s">
        <v>34</v>
      </c>
      <c r="D9" s="122" t="s">
        <v>947</v>
      </c>
      <c r="E9" s="120" t="s">
        <v>951</v>
      </c>
    </row>
    <row r="10" spans="1:5">
      <c r="A10" s="347" t="s">
        <v>8</v>
      </c>
      <c r="B10" s="347"/>
      <c r="C10" s="347"/>
      <c r="D10" s="347"/>
      <c r="E10" s="347"/>
    </row>
    <row r="11" spans="1:5" ht="30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5" ht="12.95" customHeight="1">
      <c r="A12" s="42">
        <v>1</v>
      </c>
      <c r="B12" s="112">
        <v>260</v>
      </c>
      <c r="C12" s="47" t="s">
        <v>34</v>
      </c>
      <c r="D12" s="85" t="s">
        <v>48</v>
      </c>
      <c r="E12" s="44" t="s">
        <v>938</v>
      </c>
    </row>
    <row r="13" spans="1:5" ht="12.95" customHeight="1">
      <c r="A13" s="42">
        <v>2</v>
      </c>
      <c r="B13" s="75">
        <v>530.03</v>
      </c>
      <c r="C13" s="47" t="s">
        <v>596</v>
      </c>
      <c r="D13" s="85" t="s">
        <v>937</v>
      </c>
      <c r="E13" s="130" t="s">
        <v>938</v>
      </c>
    </row>
    <row r="14" spans="1:5" ht="12.95" customHeight="1">
      <c r="A14" s="42">
        <v>3</v>
      </c>
      <c r="B14" s="75">
        <v>143.1</v>
      </c>
      <c r="C14" s="47" t="s">
        <v>609</v>
      </c>
      <c r="D14" s="109" t="s">
        <v>194</v>
      </c>
      <c r="E14" s="130" t="s">
        <v>939</v>
      </c>
    </row>
    <row r="15" spans="1:5" ht="29.25" customHeight="1">
      <c r="A15" s="42">
        <v>4</v>
      </c>
      <c r="B15" s="43">
        <v>3600</v>
      </c>
      <c r="C15" s="47" t="s">
        <v>940</v>
      </c>
      <c r="D15" s="85" t="s">
        <v>941</v>
      </c>
      <c r="E15" s="130" t="s">
        <v>939</v>
      </c>
    </row>
    <row r="16" spans="1:5" ht="12.95" customHeight="1">
      <c r="A16" s="42">
        <v>5</v>
      </c>
      <c r="B16" s="75">
        <v>276.44</v>
      </c>
      <c r="C16" s="47" t="s">
        <v>603</v>
      </c>
      <c r="D16" s="85" t="s">
        <v>943</v>
      </c>
      <c r="E16" s="130" t="s">
        <v>942</v>
      </c>
    </row>
    <row r="17" spans="1:5" ht="12.95" customHeight="1">
      <c r="A17" s="42">
        <v>6</v>
      </c>
      <c r="B17" s="75">
        <v>1817</v>
      </c>
      <c r="C17" s="47" t="s">
        <v>207</v>
      </c>
      <c r="D17" s="85" t="s">
        <v>346</v>
      </c>
      <c r="E17" s="130" t="s">
        <v>944</v>
      </c>
    </row>
    <row r="18" spans="1:5" ht="31.5" customHeight="1">
      <c r="A18" s="42">
        <v>7</v>
      </c>
      <c r="B18" s="112">
        <v>2100</v>
      </c>
      <c r="C18" s="45" t="s">
        <v>926</v>
      </c>
      <c r="D18" s="85" t="s">
        <v>927</v>
      </c>
      <c r="E18" s="44" t="s">
        <v>922</v>
      </c>
    </row>
    <row r="19" spans="1:5" ht="12.95" customHeight="1">
      <c r="A19" s="42">
        <v>8</v>
      </c>
      <c r="B19" s="112">
        <v>30.94</v>
      </c>
      <c r="C19" s="45" t="s">
        <v>867</v>
      </c>
      <c r="D19" s="85" t="s">
        <v>868</v>
      </c>
      <c r="E19" s="44" t="s">
        <v>922</v>
      </c>
    </row>
    <row r="20" spans="1:5" ht="30">
      <c r="A20" s="42">
        <v>9</v>
      </c>
      <c r="B20" s="112">
        <v>140.28</v>
      </c>
      <c r="C20" s="45" t="s">
        <v>405</v>
      </c>
      <c r="D20" s="149" t="s">
        <v>931</v>
      </c>
      <c r="E20" s="44" t="s">
        <v>922</v>
      </c>
    </row>
    <row r="21" spans="1:5" ht="12.95" customHeight="1">
      <c r="A21" s="42">
        <v>10</v>
      </c>
      <c r="B21" s="112">
        <v>232.26</v>
      </c>
      <c r="C21" s="45" t="s">
        <v>928</v>
      </c>
      <c r="D21" s="149" t="s">
        <v>929</v>
      </c>
      <c r="E21" s="44" t="s">
        <v>922</v>
      </c>
    </row>
    <row r="22" spans="1:5" ht="12.95" customHeight="1">
      <c r="A22" s="42">
        <v>11</v>
      </c>
      <c r="B22" s="112">
        <v>816.41</v>
      </c>
      <c r="C22" s="45" t="s">
        <v>665</v>
      </c>
      <c r="D22" s="85" t="s">
        <v>652</v>
      </c>
      <c r="E22" s="44" t="s">
        <v>922</v>
      </c>
    </row>
    <row r="23" spans="1:5" ht="12.95" customHeight="1">
      <c r="A23" s="42">
        <v>12</v>
      </c>
      <c r="B23" s="112">
        <v>512</v>
      </c>
      <c r="C23" s="45" t="s">
        <v>643</v>
      </c>
      <c r="D23" s="85" t="s">
        <v>406</v>
      </c>
      <c r="E23" s="44" t="s">
        <v>922</v>
      </c>
    </row>
    <row r="24" spans="1:5" ht="30">
      <c r="A24" s="42">
        <v>13</v>
      </c>
      <c r="B24" s="112">
        <v>116.77</v>
      </c>
      <c r="C24" s="45" t="s">
        <v>557</v>
      </c>
      <c r="D24" s="109" t="s">
        <v>930</v>
      </c>
      <c r="E24" s="44" t="s">
        <v>922</v>
      </c>
    </row>
    <row r="25" spans="1:5" ht="30">
      <c r="A25" s="42">
        <v>14</v>
      </c>
      <c r="B25" s="112">
        <v>2333.25</v>
      </c>
      <c r="C25" s="47" t="s">
        <v>615</v>
      </c>
      <c r="D25" s="109" t="s">
        <v>921</v>
      </c>
      <c r="E25" s="44" t="s">
        <v>922</v>
      </c>
    </row>
    <row r="26" spans="1:5" ht="12.95" customHeight="1">
      <c r="A26" s="42">
        <v>15</v>
      </c>
      <c r="B26" s="112">
        <v>35.700000000000003</v>
      </c>
      <c r="C26" s="47" t="s">
        <v>619</v>
      </c>
      <c r="D26" s="109" t="s">
        <v>923</v>
      </c>
      <c r="E26" s="44" t="s">
        <v>922</v>
      </c>
    </row>
    <row r="27" spans="1:5" ht="12.95" customHeight="1">
      <c r="A27" s="42">
        <v>16</v>
      </c>
      <c r="B27" s="112">
        <v>560.28</v>
      </c>
      <c r="C27" s="45" t="s">
        <v>821</v>
      </c>
      <c r="D27" s="85" t="s">
        <v>925</v>
      </c>
      <c r="E27" s="44" t="s">
        <v>922</v>
      </c>
    </row>
    <row r="28" spans="1:5" ht="12.95" customHeight="1">
      <c r="A28" s="42">
        <v>17</v>
      </c>
      <c r="B28" s="112">
        <v>679.73</v>
      </c>
      <c r="C28" s="45" t="s">
        <v>167</v>
      </c>
      <c r="D28" s="109" t="s">
        <v>924</v>
      </c>
      <c r="E28" s="44" t="s">
        <v>922</v>
      </c>
    </row>
    <row r="29" spans="1:5" ht="12.95" customHeight="1">
      <c r="A29" s="42">
        <v>18</v>
      </c>
      <c r="B29" s="112">
        <v>10</v>
      </c>
      <c r="C29" s="47" t="s">
        <v>34</v>
      </c>
      <c r="D29" s="85" t="s">
        <v>48</v>
      </c>
      <c r="E29" s="44" t="s">
        <v>922</v>
      </c>
    </row>
    <row r="30" spans="1:5" ht="12.95" customHeight="1">
      <c r="A30" s="42">
        <v>19</v>
      </c>
      <c r="B30" s="112">
        <v>275.37</v>
      </c>
      <c r="C30" s="45" t="s">
        <v>179</v>
      </c>
      <c r="D30" s="85" t="s">
        <v>269</v>
      </c>
      <c r="E30" s="44" t="s">
        <v>932</v>
      </c>
    </row>
    <row r="31" spans="1:5" ht="12.95" customHeight="1">
      <c r="A31" s="42">
        <v>20</v>
      </c>
      <c r="B31" s="112">
        <v>708</v>
      </c>
      <c r="C31" s="45" t="s">
        <v>933</v>
      </c>
      <c r="D31" s="85" t="s">
        <v>519</v>
      </c>
      <c r="E31" s="44" t="s">
        <v>932</v>
      </c>
    </row>
    <row r="32" spans="1:5" ht="12.95" customHeight="1">
      <c r="A32" s="42">
        <v>21</v>
      </c>
      <c r="B32" s="112">
        <v>392.7</v>
      </c>
      <c r="C32" s="46" t="s">
        <v>170</v>
      </c>
      <c r="D32" s="85" t="s">
        <v>934</v>
      </c>
      <c r="E32" s="44" t="s">
        <v>932</v>
      </c>
    </row>
    <row r="33" spans="1:5" ht="30">
      <c r="A33" s="42">
        <v>22</v>
      </c>
      <c r="B33" s="112">
        <v>3470.84</v>
      </c>
      <c r="C33" s="47" t="s">
        <v>664</v>
      </c>
      <c r="D33" s="85" t="s">
        <v>265</v>
      </c>
      <c r="E33" s="44" t="s">
        <v>932</v>
      </c>
    </row>
    <row r="34" spans="1:5" ht="30">
      <c r="A34" s="42">
        <v>23</v>
      </c>
      <c r="B34" s="112">
        <v>65.45</v>
      </c>
      <c r="C34" s="47" t="s">
        <v>603</v>
      </c>
      <c r="D34" s="85" t="s">
        <v>935</v>
      </c>
      <c r="E34" s="44" t="s">
        <v>936</v>
      </c>
    </row>
    <row r="35" spans="1:5" ht="12.95" customHeight="1">
      <c r="A35" s="42">
        <v>24</v>
      </c>
      <c r="B35" s="112">
        <v>1442.22</v>
      </c>
      <c r="C35" s="45" t="s">
        <v>692</v>
      </c>
      <c r="D35" s="85" t="s">
        <v>202</v>
      </c>
      <c r="E35" s="44" t="s">
        <v>932</v>
      </c>
    </row>
    <row r="36" spans="1:5" ht="12.95" customHeight="1">
      <c r="A36" s="42">
        <v>25</v>
      </c>
      <c r="B36" s="112">
        <v>3804.19</v>
      </c>
      <c r="C36" s="45" t="s">
        <v>857</v>
      </c>
      <c r="D36" s="85" t="s">
        <v>202</v>
      </c>
      <c r="E36" s="44" t="s">
        <v>932</v>
      </c>
    </row>
    <row r="37" spans="1:5" ht="12.95" customHeight="1">
      <c r="A37" s="42">
        <v>26</v>
      </c>
      <c r="B37" s="112">
        <v>10028</v>
      </c>
      <c r="C37" s="45" t="s">
        <v>691</v>
      </c>
      <c r="D37" s="85" t="s">
        <v>202</v>
      </c>
      <c r="E37" s="44" t="s">
        <v>932</v>
      </c>
    </row>
    <row r="38" spans="1:5" ht="12.95" customHeight="1">
      <c r="A38" s="42">
        <v>27</v>
      </c>
      <c r="B38" s="112">
        <v>309.56</v>
      </c>
      <c r="C38" s="45" t="s">
        <v>858</v>
      </c>
      <c r="D38" s="85" t="s">
        <v>652</v>
      </c>
      <c r="E38" s="44" t="s">
        <v>932</v>
      </c>
    </row>
    <row r="39" spans="1:5" ht="12.95" customHeight="1">
      <c r="A39" s="42">
        <v>28</v>
      </c>
      <c r="B39" s="43">
        <v>528.42999999999995</v>
      </c>
      <c r="C39" s="47" t="s">
        <v>854</v>
      </c>
      <c r="D39" s="109" t="s">
        <v>202</v>
      </c>
      <c r="E39" s="130" t="s">
        <v>916</v>
      </c>
    </row>
    <row r="40" spans="1:5" ht="12.95" customHeight="1">
      <c r="A40" s="42">
        <v>29</v>
      </c>
      <c r="B40" s="43">
        <v>611.20000000000005</v>
      </c>
      <c r="C40" s="47" t="s">
        <v>567</v>
      </c>
      <c r="D40" s="85" t="s">
        <v>850</v>
      </c>
      <c r="E40" s="130" t="s">
        <v>916</v>
      </c>
    </row>
    <row r="41" spans="1:5" ht="12.95" customHeight="1">
      <c r="A41" s="42">
        <v>30</v>
      </c>
      <c r="B41" s="75">
        <v>5.52</v>
      </c>
      <c r="C41" s="47" t="s">
        <v>661</v>
      </c>
      <c r="D41" s="85" t="s">
        <v>194</v>
      </c>
      <c r="E41" s="44" t="s">
        <v>916</v>
      </c>
    </row>
    <row r="42" spans="1:5" ht="12.95" customHeight="1">
      <c r="A42" s="42">
        <v>31</v>
      </c>
      <c r="B42" s="43">
        <v>293.29000000000002</v>
      </c>
      <c r="C42" s="47" t="s">
        <v>456</v>
      </c>
      <c r="D42" s="85" t="s">
        <v>281</v>
      </c>
      <c r="E42" s="130" t="s">
        <v>916</v>
      </c>
    </row>
    <row r="43" spans="1:5" ht="12.95" customHeight="1">
      <c r="A43" s="42">
        <v>32</v>
      </c>
      <c r="B43" s="75">
        <v>243.56</v>
      </c>
      <c r="C43" s="47" t="s">
        <v>674</v>
      </c>
      <c r="D43" s="85" t="s">
        <v>906</v>
      </c>
      <c r="E43" s="130" t="s">
        <v>916</v>
      </c>
    </row>
    <row r="44" spans="1:5" ht="12.95" customHeight="1">
      <c r="A44" s="42">
        <v>33</v>
      </c>
      <c r="B44" s="75">
        <v>1339.41</v>
      </c>
      <c r="C44" s="47" t="s">
        <v>919</v>
      </c>
      <c r="D44" s="85" t="s">
        <v>920</v>
      </c>
      <c r="E44" s="130" t="s">
        <v>916</v>
      </c>
    </row>
    <row r="45" spans="1:5" ht="12.95" customHeight="1">
      <c r="A45" s="42">
        <v>34</v>
      </c>
      <c r="B45" s="112">
        <v>157.97</v>
      </c>
      <c r="C45" s="45" t="s">
        <v>165</v>
      </c>
      <c r="D45" s="85" t="s">
        <v>918</v>
      </c>
      <c r="E45" s="44" t="s">
        <v>916</v>
      </c>
    </row>
    <row r="46" spans="1:5" ht="12.95" customHeight="1">
      <c r="A46" s="42">
        <v>35</v>
      </c>
      <c r="B46" s="112">
        <v>1325.36</v>
      </c>
      <c r="C46" s="45" t="s">
        <v>164</v>
      </c>
      <c r="D46" s="85" t="s">
        <v>917</v>
      </c>
      <c r="E46" s="44" t="s">
        <v>916</v>
      </c>
    </row>
    <row r="47" spans="1:5" ht="12.95" customHeight="1">
      <c r="A47" s="42">
        <v>36</v>
      </c>
      <c r="B47" s="112">
        <v>265.14</v>
      </c>
      <c r="C47" s="45" t="s">
        <v>882</v>
      </c>
      <c r="D47" s="85" t="s">
        <v>955</v>
      </c>
      <c r="E47" s="44" t="s">
        <v>952</v>
      </c>
    </row>
    <row r="48" spans="1:5" s="151" customFormat="1" ht="12.75">
      <c r="A48" s="337" t="s">
        <v>574</v>
      </c>
      <c r="B48" s="337"/>
      <c r="C48" s="150"/>
      <c r="E48" s="152"/>
    </row>
    <row r="49" spans="1:6" s="151" customFormat="1" ht="12.75">
      <c r="A49" s="337" t="s">
        <v>575</v>
      </c>
      <c r="B49" s="337"/>
      <c r="C49" s="337"/>
      <c r="D49" s="151" t="s">
        <v>896</v>
      </c>
      <c r="E49" s="152"/>
    </row>
    <row r="50" spans="1:6" s="151" customFormat="1" ht="12.75">
      <c r="B50" s="153"/>
      <c r="D50" s="151" t="s">
        <v>897</v>
      </c>
      <c r="E50" s="337" t="s">
        <v>898</v>
      </c>
      <c r="F50" s="337"/>
    </row>
    <row r="51" spans="1:6" s="151" customFormat="1" ht="12.75">
      <c r="B51" s="153"/>
      <c r="E51" s="337" t="s">
        <v>899</v>
      </c>
      <c r="F51" s="337"/>
    </row>
    <row r="52" spans="1:6" s="151" customFormat="1" ht="12.75">
      <c r="A52" s="154"/>
      <c r="B52" s="155"/>
      <c r="C52" s="156"/>
      <c r="D52" s="348"/>
      <c r="E52" s="348"/>
    </row>
    <row r="53" spans="1:6" s="151" customFormat="1" ht="12.75">
      <c r="A53" s="154"/>
      <c r="B53" s="155"/>
      <c r="C53" s="156"/>
      <c r="D53" s="348"/>
      <c r="E53" s="348"/>
    </row>
    <row r="54" spans="1:6">
      <c r="A54" s="145"/>
      <c r="B54" s="146"/>
      <c r="C54" s="96"/>
      <c r="D54" s="96"/>
      <c r="E54" s="147"/>
    </row>
    <row r="55" spans="1:6">
      <c r="A55" s="145"/>
      <c r="B55" s="146"/>
      <c r="C55" s="96"/>
      <c r="D55" s="96"/>
      <c r="E55" s="147"/>
    </row>
  </sheetData>
  <autoFilter ref="A11:F51"/>
  <mergeCells count="12">
    <mergeCell ref="A5:E5"/>
    <mergeCell ref="A1:E1"/>
    <mergeCell ref="A2:E2"/>
    <mergeCell ref="A3:E3"/>
    <mergeCell ref="A4:E4"/>
    <mergeCell ref="A10:E10"/>
    <mergeCell ref="A48:B48"/>
    <mergeCell ref="A49:C49"/>
    <mergeCell ref="D52:E52"/>
    <mergeCell ref="D53:E53"/>
    <mergeCell ref="E50:F50"/>
    <mergeCell ref="E51:F51"/>
  </mergeCells>
  <pageMargins left="0" right="0" top="0.25" bottom="0.2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I16" sqref="I16"/>
    </sheetView>
  </sheetViews>
  <sheetFormatPr defaultRowHeight="15"/>
  <cols>
    <col min="1" max="1" width="4.42578125" style="46" customWidth="1"/>
    <col min="2" max="2" width="10.140625" style="111" customWidth="1"/>
    <col min="3" max="3" width="22.28515625" style="46" customWidth="1"/>
    <col min="4" max="4" width="45.28515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38" t="s">
        <v>16</v>
      </c>
      <c r="B1" s="338"/>
      <c r="C1" s="338"/>
      <c r="D1" s="338"/>
      <c r="E1" s="338"/>
    </row>
    <row r="2" spans="1:5" s="115" customFormat="1">
      <c r="A2" s="133"/>
      <c r="B2" s="133"/>
      <c r="C2" s="133"/>
      <c r="D2" s="133"/>
      <c r="E2" s="133"/>
    </row>
    <row r="3" spans="1:5" s="115" customFormat="1">
      <c r="A3" s="339"/>
      <c r="B3" s="339"/>
      <c r="C3" s="339"/>
      <c r="D3" s="339"/>
      <c r="E3" s="339"/>
    </row>
    <row r="4" spans="1:5" s="115" customFormat="1">
      <c r="A4" s="339" t="s">
        <v>0</v>
      </c>
      <c r="B4" s="339"/>
      <c r="C4" s="339"/>
      <c r="D4" s="339"/>
      <c r="E4" s="339"/>
    </row>
    <row r="5" spans="1:5" s="115" customFormat="1">
      <c r="A5" s="339" t="s">
        <v>900</v>
      </c>
      <c r="B5" s="339"/>
      <c r="C5" s="339"/>
      <c r="D5" s="339"/>
      <c r="E5" s="339"/>
    </row>
    <row r="6" spans="1:5" s="115" customFormat="1">
      <c r="A6" s="134"/>
      <c r="B6" s="134"/>
      <c r="C6" s="134"/>
      <c r="D6" s="134"/>
      <c r="E6" s="134"/>
    </row>
    <row r="7" spans="1:5" s="116" customFormat="1">
      <c r="A7" s="352"/>
      <c r="B7" s="352"/>
      <c r="C7" s="352"/>
      <c r="D7" s="352"/>
      <c r="E7" s="352"/>
    </row>
    <row r="8" spans="1:5" s="116" customFormat="1">
      <c r="A8" s="340" t="s">
        <v>2</v>
      </c>
      <c r="B8" s="340"/>
      <c r="C8" s="340"/>
      <c r="D8" s="340"/>
      <c r="E8" s="340"/>
    </row>
    <row r="9" spans="1:5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5" s="116" customFormat="1" ht="30">
      <c r="A10" s="127">
        <v>1</v>
      </c>
      <c r="B10" s="128">
        <f>37633+4277+445+5147+9825+11386+51+585+1116+1325</f>
        <v>71790</v>
      </c>
      <c r="C10" s="121" t="s">
        <v>18</v>
      </c>
      <c r="D10" s="122" t="s">
        <v>914</v>
      </c>
      <c r="E10" s="144" t="s">
        <v>912</v>
      </c>
    </row>
    <row r="11" spans="1:5" s="116" customFormat="1">
      <c r="A11" s="127">
        <v>2</v>
      </c>
      <c r="B11" s="128">
        <f>16485+495+5420+205+643</f>
        <v>23248</v>
      </c>
      <c r="C11" s="123" t="s">
        <v>19</v>
      </c>
      <c r="D11" s="122" t="s">
        <v>911</v>
      </c>
      <c r="E11" s="144" t="s">
        <v>913</v>
      </c>
    </row>
    <row r="12" spans="1:5" s="116" customFormat="1">
      <c r="A12" s="127">
        <v>3</v>
      </c>
      <c r="B12" s="128">
        <v>32164</v>
      </c>
      <c r="C12" s="123" t="s">
        <v>34</v>
      </c>
      <c r="D12" s="122" t="s">
        <v>909</v>
      </c>
      <c r="E12" s="144" t="s">
        <v>910</v>
      </c>
    </row>
    <row r="13" spans="1:5" s="116" customFormat="1">
      <c r="A13" s="139"/>
      <c r="B13" s="140"/>
      <c r="C13" s="141"/>
      <c r="D13" s="142"/>
      <c r="E13" s="143"/>
    </row>
    <row r="14" spans="1:5" s="116" customFormat="1">
      <c r="A14" s="139"/>
      <c r="B14" s="140"/>
      <c r="C14" s="141"/>
      <c r="D14" s="142"/>
      <c r="E14" s="143"/>
    </row>
    <row r="15" spans="1:5" s="116" customFormat="1">
      <c r="A15" s="139"/>
      <c r="B15" s="140"/>
      <c r="C15" s="141"/>
      <c r="D15" s="142"/>
      <c r="E15" s="143"/>
    </row>
    <row r="16" spans="1:5" s="116" customFormat="1">
      <c r="B16" s="135"/>
      <c r="C16" s="135"/>
      <c r="E16" s="125"/>
    </row>
    <row r="17" spans="1:5">
      <c r="A17" s="347" t="s">
        <v>8</v>
      </c>
      <c r="B17" s="347"/>
      <c r="C17" s="347"/>
      <c r="D17" s="347"/>
      <c r="E17" s="347"/>
    </row>
    <row r="18" spans="1:5" ht="30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30">
      <c r="A19" s="42">
        <v>1</v>
      </c>
      <c r="B19" s="112">
        <v>307</v>
      </c>
      <c r="C19" s="45" t="s">
        <v>207</v>
      </c>
      <c r="D19" s="109" t="s">
        <v>907</v>
      </c>
      <c r="E19" s="44" t="s">
        <v>903</v>
      </c>
    </row>
    <row r="20" spans="1:5">
      <c r="A20" s="42">
        <v>2</v>
      </c>
      <c r="B20" s="112">
        <v>195.9</v>
      </c>
      <c r="C20" s="45" t="s">
        <v>250</v>
      </c>
      <c r="D20" s="109" t="s">
        <v>194</v>
      </c>
      <c r="E20" s="44" t="s">
        <v>903</v>
      </c>
    </row>
    <row r="21" spans="1:5">
      <c r="A21" s="42">
        <v>3</v>
      </c>
      <c r="B21" s="112">
        <v>143.43</v>
      </c>
      <c r="C21" s="45" t="s">
        <v>609</v>
      </c>
      <c r="D21" s="109" t="s">
        <v>194</v>
      </c>
      <c r="E21" s="44" t="s">
        <v>903</v>
      </c>
    </row>
    <row r="22" spans="1:5">
      <c r="A22" s="42">
        <v>4</v>
      </c>
      <c r="B22" s="112">
        <v>255.82</v>
      </c>
      <c r="C22" s="45" t="s">
        <v>162</v>
      </c>
      <c r="D22" s="45" t="s">
        <v>906</v>
      </c>
      <c r="E22" s="44" t="s">
        <v>903</v>
      </c>
    </row>
    <row r="23" spans="1:5" ht="30">
      <c r="A23" s="42">
        <v>5</v>
      </c>
      <c r="B23" s="112">
        <v>374.55</v>
      </c>
      <c r="C23" s="45" t="s">
        <v>645</v>
      </c>
      <c r="D23" s="109" t="s">
        <v>905</v>
      </c>
      <c r="E23" s="44" t="s">
        <v>903</v>
      </c>
    </row>
    <row r="24" spans="1:5">
      <c r="A24" s="42">
        <v>6</v>
      </c>
      <c r="B24" s="75">
        <v>180.88</v>
      </c>
      <c r="C24" s="83" t="s">
        <v>177</v>
      </c>
      <c r="D24" s="45" t="s">
        <v>904</v>
      </c>
      <c r="E24" s="83" t="s">
        <v>903</v>
      </c>
    </row>
    <row r="25" spans="1:5">
      <c r="A25" s="42">
        <v>7</v>
      </c>
      <c r="B25" s="75">
        <v>989.96</v>
      </c>
      <c r="C25" s="83" t="s">
        <v>606</v>
      </c>
      <c r="D25" s="45" t="s">
        <v>850</v>
      </c>
      <c r="E25" s="83" t="s">
        <v>903</v>
      </c>
    </row>
    <row r="26" spans="1:5">
      <c r="A26" s="42">
        <v>8</v>
      </c>
      <c r="B26" s="75">
        <v>168.42</v>
      </c>
      <c r="C26" s="83" t="s">
        <v>187</v>
      </c>
      <c r="D26" s="45" t="s">
        <v>652</v>
      </c>
      <c r="E26" s="83" t="s">
        <v>901</v>
      </c>
    </row>
    <row r="27" spans="1:5">
      <c r="A27" s="42">
        <v>9</v>
      </c>
      <c r="B27" s="75">
        <v>1190</v>
      </c>
      <c r="C27" s="47" t="s">
        <v>664</v>
      </c>
      <c r="D27" s="45" t="s">
        <v>265</v>
      </c>
      <c r="E27" s="83" t="s">
        <v>901</v>
      </c>
    </row>
    <row r="28" spans="1:5">
      <c r="A28" s="42">
        <v>10</v>
      </c>
      <c r="B28" s="75">
        <v>16148.96</v>
      </c>
      <c r="C28" s="83" t="s">
        <v>166</v>
      </c>
      <c r="D28" s="45" t="s">
        <v>902</v>
      </c>
      <c r="E28" s="83" t="s">
        <v>901</v>
      </c>
    </row>
    <row r="29" spans="1:5">
      <c r="A29" s="42">
        <v>11</v>
      </c>
      <c r="B29" s="75">
        <v>10028</v>
      </c>
      <c r="C29" s="45" t="s">
        <v>691</v>
      </c>
      <c r="D29" s="109" t="s">
        <v>202</v>
      </c>
      <c r="E29" s="83" t="s">
        <v>901</v>
      </c>
    </row>
    <row r="30" spans="1:5">
      <c r="A30" s="42">
        <v>12</v>
      </c>
      <c r="B30" s="75">
        <v>1060.05</v>
      </c>
      <c r="C30" s="45" t="s">
        <v>596</v>
      </c>
      <c r="D30" s="45" t="s">
        <v>612</v>
      </c>
      <c r="E30" s="83" t="s">
        <v>908</v>
      </c>
    </row>
    <row r="31" spans="1:5">
      <c r="A31" s="136"/>
      <c r="B31" s="137"/>
      <c r="C31" s="96"/>
      <c r="D31" s="138"/>
      <c r="E31" s="136"/>
    </row>
    <row r="32" spans="1:5">
      <c r="A32" s="136"/>
      <c r="B32" s="137"/>
      <c r="C32" s="96"/>
      <c r="D32" s="138"/>
      <c r="E32" s="136"/>
    </row>
    <row r="34" spans="1:5">
      <c r="A34" s="353" t="s">
        <v>574</v>
      </c>
      <c r="B34" s="353"/>
      <c r="C34" s="132"/>
    </row>
    <row r="35" spans="1:5">
      <c r="A35" s="353" t="s">
        <v>575</v>
      </c>
      <c r="B35" s="353"/>
      <c r="C35" s="353"/>
    </row>
    <row r="36" spans="1:5">
      <c r="D36" s="46" t="s">
        <v>896</v>
      </c>
    </row>
    <row r="37" spans="1:5">
      <c r="D37" s="46" t="s">
        <v>897</v>
      </c>
    </row>
    <row r="38" spans="1:5">
      <c r="D38" s="354" t="s">
        <v>898</v>
      </c>
      <c r="E38" s="354"/>
    </row>
    <row r="39" spans="1:5">
      <c r="D39" s="354" t="s">
        <v>899</v>
      </c>
      <c r="E39" s="354"/>
    </row>
  </sheetData>
  <mergeCells count="11">
    <mergeCell ref="A17:E17"/>
    <mergeCell ref="A34:B34"/>
    <mergeCell ref="A35:C35"/>
    <mergeCell ref="D38:E38"/>
    <mergeCell ref="D39:E39"/>
    <mergeCell ref="A8:E8"/>
    <mergeCell ref="A1:E1"/>
    <mergeCell ref="A3:E3"/>
    <mergeCell ref="A4:E4"/>
    <mergeCell ref="A5:E5"/>
    <mergeCell ref="A7:E7"/>
  </mergeCells>
  <pageMargins left="0.45" right="0.45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81"/>
  <sheetViews>
    <sheetView topLeftCell="A4" workbookViewId="0">
      <selection activeCell="C63" sqref="C63"/>
    </sheetView>
  </sheetViews>
  <sheetFormatPr defaultRowHeight="15"/>
  <cols>
    <col min="1" max="1" width="5.5703125" style="46" bestFit="1" customWidth="1"/>
    <col min="2" max="2" width="10.140625" style="111" customWidth="1"/>
    <col min="3" max="3" width="22.2851562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38" t="s">
        <v>16</v>
      </c>
      <c r="B1" s="338"/>
      <c r="C1" s="338"/>
      <c r="D1" s="338"/>
      <c r="E1" s="338"/>
    </row>
    <row r="2" spans="1:5" s="115" customFormat="1">
      <c r="A2" s="339"/>
      <c r="B2" s="339"/>
      <c r="C2" s="339"/>
      <c r="D2" s="339"/>
      <c r="E2" s="339"/>
    </row>
    <row r="3" spans="1:5" s="115" customFormat="1">
      <c r="A3" s="339" t="s">
        <v>0</v>
      </c>
      <c r="B3" s="339"/>
      <c r="C3" s="339"/>
      <c r="D3" s="339"/>
      <c r="E3" s="339"/>
    </row>
    <row r="4" spans="1:5" s="115" customFormat="1">
      <c r="A4" s="339" t="s">
        <v>834</v>
      </c>
      <c r="B4" s="339"/>
      <c r="C4" s="339"/>
      <c r="D4" s="339"/>
      <c r="E4" s="339"/>
    </row>
    <row r="5" spans="1:5" s="116" customFormat="1">
      <c r="A5" s="352"/>
      <c r="B5" s="352"/>
      <c r="C5" s="352"/>
      <c r="D5" s="352"/>
      <c r="E5" s="352"/>
    </row>
    <row r="6" spans="1:5" s="116" customFormat="1">
      <c r="A6" s="340" t="s">
        <v>2</v>
      </c>
      <c r="B6" s="340"/>
      <c r="C6" s="340"/>
      <c r="D6" s="340"/>
      <c r="E6" s="340"/>
    </row>
    <row r="7" spans="1:5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>
      <c r="A10" s="127">
        <v>3</v>
      </c>
      <c r="B10" s="128">
        <v>30888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9"/>
      <c r="C11" s="129"/>
      <c r="E11" s="125"/>
    </row>
    <row r="12" spans="1:5">
      <c r="A12" s="347" t="s">
        <v>8</v>
      </c>
      <c r="B12" s="347"/>
      <c r="C12" s="347"/>
      <c r="D12" s="347"/>
      <c r="E12" s="347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>
      <c r="A14" s="42">
        <v>1</v>
      </c>
      <c r="B14" s="75">
        <v>3668</v>
      </c>
      <c r="C14" s="47" t="s">
        <v>840</v>
      </c>
      <c r="D14" s="45" t="s">
        <v>843</v>
      </c>
      <c r="E14" s="130" t="s">
        <v>841</v>
      </c>
    </row>
    <row r="15" spans="1:5">
      <c r="A15" s="42">
        <v>2</v>
      </c>
      <c r="B15" s="75">
        <v>25</v>
      </c>
      <c r="C15" s="47" t="s">
        <v>34</v>
      </c>
      <c r="D15" s="45" t="s">
        <v>48</v>
      </c>
      <c r="E15" s="130" t="s">
        <v>837</v>
      </c>
    </row>
    <row r="16" spans="1:5" ht="30">
      <c r="A16" s="42">
        <v>3</v>
      </c>
      <c r="B16" s="43">
        <v>3253.1</v>
      </c>
      <c r="C16" s="47" t="s">
        <v>840</v>
      </c>
      <c r="D16" s="85" t="s">
        <v>842</v>
      </c>
      <c r="E16" s="130" t="s">
        <v>836</v>
      </c>
    </row>
    <row r="17" spans="1:5">
      <c r="A17" s="42">
        <v>4</v>
      </c>
      <c r="B17" s="75">
        <v>237.14</v>
      </c>
      <c r="C17" s="47" t="s">
        <v>838</v>
      </c>
      <c r="D17" s="45" t="s">
        <v>839</v>
      </c>
      <c r="E17" s="130" t="s">
        <v>836</v>
      </c>
    </row>
    <row r="18" spans="1:5">
      <c r="A18" s="42">
        <v>5</v>
      </c>
      <c r="B18" s="75">
        <v>150</v>
      </c>
      <c r="C18" s="47" t="s">
        <v>34</v>
      </c>
      <c r="D18" s="45" t="s">
        <v>48</v>
      </c>
      <c r="E18" s="130" t="s">
        <v>836</v>
      </c>
    </row>
    <row r="19" spans="1:5">
      <c r="A19" s="42">
        <v>6</v>
      </c>
      <c r="B19" s="43">
        <v>143.1</v>
      </c>
      <c r="C19" s="47" t="s">
        <v>609</v>
      </c>
      <c r="D19" s="109" t="s">
        <v>194</v>
      </c>
      <c r="E19" s="130" t="s">
        <v>846</v>
      </c>
    </row>
    <row r="20" spans="1:5">
      <c r="A20" s="42">
        <v>7</v>
      </c>
      <c r="B20" s="43">
        <v>1308.8699999999999</v>
      </c>
      <c r="C20" s="47" t="s">
        <v>854</v>
      </c>
      <c r="D20" s="109" t="s">
        <v>202</v>
      </c>
      <c r="E20" s="130" t="s">
        <v>846</v>
      </c>
    </row>
    <row r="21" spans="1:5">
      <c r="A21" s="42">
        <v>8</v>
      </c>
      <c r="B21" s="43">
        <v>1329</v>
      </c>
      <c r="C21" s="47" t="s">
        <v>722</v>
      </c>
      <c r="D21" s="109" t="s">
        <v>852</v>
      </c>
      <c r="E21" s="130" t="s">
        <v>846</v>
      </c>
    </row>
    <row r="22" spans="1:5">
      <c r="A22" s="42">
        <v>9</v>
      </c>
      <c r="B22" s="43">
        <v>990.97</v>
      </c>
      <c r="C22" s="47" t="s">
        <v>722</v>
      </c>
      <c r="D22" s="109" t="s">
        <v>851</v>
      </c>
      <c r="E22" s="130" t="s">
        <v>846</v>
      </c>
    </row>
    <row r="23" spans="1:5">
      <c r="A23" s="42">
        <v>10</v>
      </c>
      <c r="B23" s="43">
        <v>238</v>
      </c>
      <c r="C23" s="47" t="s">
        <v>760</v>
      </c>
      <c r="D23" s="109" t="s">
        <v>853</v>
      </c>
      <c r="E23" s="130" t="s">
        <v>846</v>
      </c>
    </row>
    <row r="24" spans="1:5">
      <c r="A24" s="42">
        <v>11</v>
      </c>
      <c r="B24" s="43">
        <v>369.82</v>
      </c>
      <c r="C24" s="47" t="s">
        <v>567</v>
      </c>
      <c r="D24" s="45" t="s">
        <v>850</v>
      </c>
      <c r="E24" s="130" t="s">
        <v>846</v>
      </c>
    </row>
    <row r="25" spans="1:5">
      <c r="A25" s="42">
        <v>12</v>
      </c>
      <c r="B25" s="43">
        <v>662</v>
      </c>
      <c r="C25" s="47" t="s">
        <v>207</v>
      </c>
      <c r="D25" s="47" t="s">
        <v>849</v>
      </c>
      <c r="E25" s="130" t="s">
        <v>846</v>
      </c>
    </row>
    <row r="26" spans="1:5">
      <c r="A26" s="42">
        <v>13</v>
      </c>
      <c r="B26" s="43">
        <v>527.65</v>
      </c>
      <c r="C26" s="47" t="s">
        <v>603</v>
      </c>
      <c r="D26" s="45" t="s">
        <v>848</v>
      </c>
      <c r="E26" s="130" t="s">
        <v>846</v>
      </c>
    </row>
    <row r="27" spans="1:5">
      <c r="A27" s="42">
        <v>14</v>
      </c>
      <c r="B27" s="43">
        <v>1060.05</v>
      </c>
      <c r="C27" s="47" t="s">
        <v>596</v>
      </c>
      <c r="D27" s="45" t="s">
        <v>612</v>
      </c>
      <c r="E27" s="130" t="s">
        <v>846</v>
      </c>
    </row>
    <row r="28" spans="1:5">
      <c r="A28" s="42">
        <v>15</v>
      </c>
      <c r="B28" s="43">
        <v>6018.56</v>
      </c>
      <c r="C28" s="47" t="s">
        <v>663</v>
      </c>
      <c r="D28" s="45" t="s">
        <v>336</v>
      </c>
      <c r="E28" s="130" t="s">
        <v>846</v>
      </c>
    </row>
    <row r="29" spans="1:5">
      <c r="A29" s="42">
        <v>16</v>
      </c>
      <c r="B29" s="75">
        <v>195.92</v>
      </c>
      <c r="C29" s="47" t="s">
        <v>661</v>
      </c>
      <c r="D29" s="45" t="s">
        <v>194</v>
      </c>
      <c r="E29" s="44" t="s">
        <v>846</v>
      </c>
    </row>
    <row r="30" spans="1:5">
      <c r="A30" s="42">
        <v>17</v>
      </c>
      <c r="B30" s="43">
        <v>1028.42</v>
      </c>
      <c r="C30" s="47" t="s">
        <v>456</v>
      </c>
      <c r="D30" s="45" t="s">
        <v>281</v>
      </c>
      <c r="E30" s="130" t="s">
        <v>846</v>
      </c>
    </row>
    <row r="31" spans="1:5">
      <c r="A31" s="42">
        <v>18</v>
      </c>
      <c r="B31" s="75">
        <v>233.77</v>
      </c>
      <c r="C31" s="47" t="s">
        <v>674</v>
      </c>
      <c r="D31" s="45" t="s">
        <v>764</v>
      </c>
      <c r="E31" s="130" t="s">
        <v>846</v>
      </c>
    </row>
    <row r="32" spans="1:5">
      <c r="A32" s="42">
        <v>19</v>
      </c>
      <c r="B32" s="75">
        <v>138.30000000000001</v>
      </c>
      <c r="C32" s="47" t="s">
        <v>249</v>
      </c>
      <c r="D32" s="83" t="s">
        <v>847</v>
      </c>
      <c r="E32" s="130" t="s">
        <v>846</v>
      </c>
    </row>
    <row r="33" spans="1:5">
      <c r="A33" s="42">
        <v>20</v>
      </c>
      <c r="B33" s="75">
        <v>4700.5</v>
      </c>
      <c r="C33" s="47" t="s">
        <v>844</v>
      </c>
      <c r="D33" s="45" t="s">
        <v>845</v>
      </c>
      <c r="E33" s="130" t="s">
        <v>846</v>
      </c>
    </row>
    <row r="34" spans="1:5">
      <c r="A34" s="42">
        <v>21</v>
      </c>
      <c r="B34" s="112">
        <v>1333.5</v>
      </c>
      <c r="C34" s="45" t="s">
        <v>877</v>
      </c>
      <c r="D34" s="45" t="s">
        <v>878</v>
      </c>
      <c r="E34" s="44" t="s">
        <v>862</v>
      </c>
    </row>
    <row r="35" spans="1:5">
      <c r="A35" s="42">
        <v>22</v>
      </c>
      <c r="B35" s="112">
        <v>775.88</v>
      </c>
      <c r="C35" s="45" t="s">
        <v>876</v>
      </c>
      <c r="D35" s="45" t="s">
        <v>269</v>
      </c>
      <c r="E35" s="44" t="s">
        <v>862</v>
      </c>
    </row>
    <row r="36" spans="1:5">
      <c r="A36" s="42">
        <v>23</v>
      </c>
      <c r="B36" s="112">
        <v>48.43</v>
      </c>
      <c r="C36" s="45" t="s">
        <v>198</v>
      </c>
      <c r="D36" s="45" t="s">
        <v>875</v>
      </c>
      <c r="E36" s="44" t="s">
        <v>862</v>
      </c>
    </row>
    <row r="37" spans="1:5">
      <c r="A37" s="42">
        <v>24</v>
      </c>
      <c r="B37" s="112">
        <v>935.49</v>
      </c>
      <c r="C37" s="45" t="s">
        <v>198</v>
      </c>
      <c r="D37" s="45" t="s">
        <v>519</v>
      </c>
      <c r="E37" s="44" t="s">
        <v>862</v>
      </c>
    </row>
    <row r="38" spans="1:5">
      <c r="A38" s="42">
        <v>25</v>
      </c>
      <c r="B38" s="112">
        <v>234.43</v>
      </c>
      <c r="C38" s="45" t="s">
        <v>873</v>
      </c>
      <c r="D38" s="45" t="s">
        <v>874</v>
      </c>
      <c r="E38" s="44" t="s">
        <v>862</v>
      </c>
    </row>
    <row r="39" spans="1:5">
      <c r="A39" s="42">
        <v>26</v>
      </c>
      <c r="B39" s="112">
        <v>105.32</v>
      </c>
      <c r="C39" s="45" t="s">
        <v>871</v>
      </c>
      <c r="D39" s="45" t="s">
        <v>872</v>
      </c>
      <c r="E39" s="44" t="s">
        <v>862</v>
      </c>
    </row>
    <row r="40" spans="1:5">
      <c r="A40" s="42">
        <v>27</v>
      </c>
      <c r="B40" s="112">
        <v>1043.21</v>
      </c>
      <c r="C40" s="45" t="s">
        <v>869</v>
      </c>
      <c r="D40" s="45" t="s">
        <v>870</v>
      </c>
      <c r="E40" s="44" t="s">
        <v>862</v>
      </c>
    </row>
    <row r="41" spans="1:5">
      <c r="A41" s="42">
        <v>28</v>
      </c>
      <c r="B41" s="112">
        <v>30.94</v>
      </c>
      <c r="C41" s="45" t="s">
        <v>867</v>
      </c>
      <c r="D41" s="45" t="s">
        <v>868</v>
      </c>
      <c r="E41" s="44" t="s">
        <v>862</v>
      </c>
    </row>
    <row r="42" spans="1:5">
      <c r="A42" s="42">
        <v>29</v>
      </c>
      <c r="B42" s="112">
        <v>146.66</v>
      </c>
      <c r="C42" s="45" t="s">
        <v>405</v>
      </c>
      <c r="D42" s="83" t="s">
        <v>290</v>
      </c>
      <c r="E42" s="44" t="s">
        <v>862</v>
      </c>
    </row>
    <row r="43" spans="1:5">
      <c r="A43" s="42">
        <v>30</v>
      </c>
      <c r="B43" s="112">
        <v>1436.5</v>
      </c>
      <c r="C43" s="45" t="s">
        <v>665</v>
      </c>
      <c r="D43" s="45" t="s">
        <v>652</v>
      </c>
      <c r="E43" s="44" t="s">
        <v>862</v>
      </c>
    </row>
    <row r="44" spans="1:5" ht="30">
      <c r="A44" s="42">
        <v>31</v>
      </c>
      <c r="B44" s="112">
        <v>87.58</v>
      </c>
      <c r="C44" s="45" t="s">
        <v>865</v>
      </c>
      <c r="D44" s="109" t="s">
        <v>864</v>
      </c>
      <c r="E44" s="44" t="s">
        <v>862</v>
      </c>
    </row>
    <row r="45" spans="1:5">
      <c r="A45" s="42">
        <v>32</v>
      </c>
      <c r="B45" s="112">
        <v>2796.5</v>
      </c>
      <c r="C45" s="45" t="s">
        <v>797</v>
      </c>
      <c r="D45" s="45" t="s">
        <v>863</v>
      </c>
      <c r="E45" s="44" t="s">
        <v>862</v>
      </c>
    </row>
    <row r="46" spans="1:5">
      <c r="A46" s="42">
        <v>33</v>
      </c>
      <c r="B46" s="112">
        <v>30.11</v>
      </c>
      <c r="C46" s="45" t="s">
        <v>557</v>
      </c>
      <c r="D46" s="47" t="s">
        <v>866</v>
      </c>
      <c r="E46" s="44" t="s">
        <v>862</v>
      </c>
    </row>
    <row r="47" spans="1:5">
      <c r="A47" s="42">
        <v>34</v>
      </c>
      <c r="B47" s="112">
        <v>790</v>
      </c>
      <c r="C47" s="45" t="s">
        <v>860</v>
      </c>
      <c r="D47" s="45" t="s">
        <v>861</v>
      </c>
      <c r="E47" s="44" t="s">
        <v>856</v>
      </c>
    </row>
    <row r="48" spans="1:5">
      <c r="A48" s="42">
        <v>35</v>
      </c>
      <c r="B48" s="112">
        <v>8720</v>
      </c>
      <c r="C48" s="45" t="s">
        <v>691</v>
      </c>
      <c r="D48" s="109" t="s">
        <v>202</v>
      </c>
      <c r="E48" s="44" t="s">
        <v>856</v>
      </c>
    </row>
    <row r="49" spans="1:5">
      <c r="A49" s="42">
        <v>36</v>
      </c>
      <c r="B49" s="112">
        <v>277.72000000000003</v>
      </c>
      <c r="C49" s="45" t="s">
        <v>859</v>
      </c>
      <c r="D49" s="109" t="s">
        <v>202</v>
      </c>
      <c r="E49" s="44" t="s">
        <v>856</v>
      </c>
    </row>
    <row r="50" spans="1:5">
      <c r="A50" s="42">
        <v>37</v>
      </c>
      <c r="B50" s="112">
        <v>800.41</v>
      </c>
      <c r="C50" s="47" t="s">
        <v>189</v>
      </c>
      <c r="D50" s="45" t="s">
        <v>652</v>
      </c>
      <c r="E50" s="44" t="s">
        <v>856</v>
      </c>
    </row>
    <row r="51" spans="1:5">
      <c r="A51" s="42">
        <v>38</v>
      </c>
      <c r="B51" s="112">
        <v>1466.38</v>
      </c>
      <c r="C51" s="45" t="s">
        <v>858</v>
      </c>
      <c r="D51" s="109" t="s">
        <v>652</v>
      </c>
      <c r="E51" s="44" t="s">
        <v>856</v>
      </c>
    </row>
    <row r="52" spans="1:5">
      <c r="A52" s="42">
        <v>39</v>
      </c>
      <c r="B52" s="112">
        <v>1190</v>
      </c>
      <c r="C52" s="47" t="s">
        <v>664</v>
      </c>
      <c r="D52" s="45" t="s">
        <v>265</v>
      </c>
      <c r="E52" s="44" t="s">
        <v>856</v>
      </c>
    </row>
    <row r="53" spans="1:5">
      <c r="A53" s="42">
        <v>40</v>
      </c>
      <c r="B53" s="112">
        <v>7686.04</v>
      </c>
      <c r="C53" s="45" t="s">
        <v>857</v>
      </c>
      <c r="D53" s="109" t="s">
        <v>202</v>
      </c>
      <c r="E53" s="44" t="s">
        <v>856</v>
      </c>
    </row>
    <row r="54" spans="1:5">
      <c r="A54" s="42">
        <v>41</v>
      </c>
      <c r="B54" s="112">
        <v>380.25</v>
      </c>
      <c r="C54" s="45" t="s">
        <v>821</v>
      </c>
      <c r="D54" s="109" t="s">
        <v>652</v>
      </c>
      <c r="E54" s="44">
        <v>1512.2017000000001</v>
      </c>
    </row>
    <row r="55" spans="1:5" ht="30">
      <c r="A55" s="42">
        <v>42</v>
      </c>
      <c r="B55" s="112">
        <v>2321.1</v>
      </c>
      <c r="C55" s="47" t="s">
        <v>615</v>
      </c>
      <c r="D55" s="109" t="s">
        <v>855</v>
      </c>
      <c r="E55" s="44" t="s">
        <v>856</v>
      </c>
    </row>
    <row r="56" spans="1:5">
      <c r="A56" s="42">
        <v>43</v>
      </c>
      <c r="B56" s="75">
        <v>957.23</v>
      </c>
      <c r="C56" s="47" t="s">
        <v>160</v>
      </c>
      <c r="D56" s="45" t="s">
        <v>202</v>
      </c>
      <c r="E56" s="130" t="s">
        <v>856</v>
      </c>
    </row>
    <row r="57" spans="1:5">
      <c r="A57" s="42">
        <v>44</v>
      </c>
      <c r="B57" s="112">
        <v>3459.9</v>
      </c>
      <c r="C57" s="45" t="s">
        <v>840</v>
      </c>
      <c r="D57" s="45" t="s">
        <v>843</v>
      </c>
      <c r="E57" s="44" t="s">
        <v>835</v>
      </c>
    </row>
    <row r="58" spans="1:5">
      <c r="A58" s="42">
        <v>45</v>
      </c>
      <c r="B58" s="112">
        <v>2694.76</v>
      </c>
      <c r="C58" s="45" t="s">
        <v>821</v>
      </c>
      <c r="D58" s="45" t="s">
        <v>895</v>
      </c>
      <c r="E58" s="44" t="s">
        <v>835</v>
      </c>
    </row>
    <row r="59" spans="1:5">
      <c r="A59" s="42">
        <v>46</v>
      </c>
      <c r="B59" s="75">
        <v>300</v>
      </c>
      <c r="C59" s="47" t="s">
        <v>34</v>
      </c>
      <c r="D59" s="45" t="s">
        <v>48</v>
      </c>
      <c r="E59" s="75" t="s">
        <v>835</v>
      </c>
    </row>
    <row r="60" spans="1:5" ht="30">
      <c r="A60" s="42">
        <v>47</v>
      </c>
      <c r="B60" s="112">
        <v>5485.9</v>
      </c>
      <c r="C60" s="45" t="s">
        <v>893</v>
      </c>
      <c r="D60" s="85" t="s">
        <v>894</v>
      </c>
      <c r="E60" s="44" t="s">
        <v>881</v>
      </c>
    </row>
    <row r="61" spans="1:5" ht="30">
      <c r="A61" s="42">
        <v>48</v>
      </c>
      <c r="B61" s="112">
        <v>78.28</v>
      </c>
      <c r="C61" s="45" t="s">
        <v>815</v>
      </c>
      <c r="D61" s="109" t="s">
        <v>892</v>
      </c>
      <c r="E61" s="44" t="s">
        <v>881</v>
      </c>
    </row>
    <row r="62" spans="1:5">
      <c r="A62" s="42">
        <v>49</v>
      </c>
      <c r="B62" s="112">
        <v>207.06</v>
      </c>
      <c r="C62" s="45" t="s">
        <v>890</v>
      </c>
      <c r="D62" s="45" t="s">
        <v>891</v>
      </c>
      <c r="E62" s="44" t="s">
        <v>881</v>
      </c>
    </row>
    <row r="63" spans="1:5">
      <c r="A63" s="42">
        <v>50</v>
      </c>
      <c r="B63" s="112">
        <v>381</v>
      </c>
      <c r="C63" s="45" t="s">
        <v>221</v>
      </c>
      <c r="D63" s="45" t="s">
        <v>509</v>
      </c>
      <c r="E63" s="44" t="s">
        <v>881</v>
      </c>
    </row>
    <row r="64" spans="1:5">
      <c r="A64" s="42">
        <v>51</v>
      </c>
      <c r="B64" s="112">
        <v>576.69000000000005</v>
      </c>
      <c r="C64" s="45" t="s">
        <v>692</v>
      </c>
      <c r="D64" s="45" t="s">
        <v>202</v>
      </c>
      <c r="E64" s="44" t="s">
        <v>881</v>
      </c>
    </row>
    <row r="65" spans="1:5">
      <c r="A65" s="42">
        <v>52</v>
      </c>
      <c r="B65" s="112">
        <v>966.3</v>
      </c>
      <c r="C65" s="45" t="s">
        <v>857</v>
      </c>
      <c r="D65" s="45" t="s">
        <v>202</v>
      </c>
      <c r="E65" s="44" t="s">
        <v>881</v>
      </c>
    </row>
    <row r="66" spans="1:5" ht="30">
      <c r="A66" s="42">
        <v>53</v>
      </c>
      <c r="B66" s="112">
        <v>15679.58</v>
      </c>
      <c r="C66" s="45" t="s">
        <v>430</v>
      </c>
      <c r="D66" s="85" t="s">
        <v>889</v>
      </c>
      <c r="E66" s="44" t="s">
        <v>881</v>
      </c>
    </row>
    <row r="67" spans="1:5">
      <c r="A67" s="42">
        <v>54</v>
      </c>
      <c r="B67" s="112">
        <v>647.36</v>
      </c>
      <c r="C67" s="45" t="s">
        <v>167</v>
      </c>
      <c r="D67" s="109" t="s">
        <v>440</v>
      </c>
      <c r="E67" s="44" t="s">
        <v>881</v>
      </c>
    </row>
    <row r="68" spans="1:5">
      <c r="A68" s="42">
        <v>55</v>
      </c>
      <c r="B68" s="112">
        <v>15628.04</v>
      </c>
      <c r="C68" s="45" t="s">
        <v>166</v>
      </c>
      <c r="D68" s="45" t="s">
        <v>888</v>
      </c>
      <c r="E68" s="44" t="s">
        <v>881</v>
      </c>
    </row>
    <row r="69" spans="1:5">
      <c r="A69" s="42">
        <v>56</v>
      </c>
      <c r="B69" s="112">
        <v>1348.85</v>
      </c>
      <c r="C69" s="45" t="s">
        <v>886</v>
      </c>
      <c r="D69" s="45" t="s">
        <v>887</v>
      </c>
      <c r="E69" s="44" t="s">
        <v>881</v>
      </c>
    </row>
    <row r="70" spans="1:5">
      <c r="A70" s="42">
        <v>57</v>
      </c>
      <c r="B70" s="112">
        <v>1030.8399999999999</v>
      </c>
      <c r="C70" s="45" t="s">
        <v>165</v>
      </c>
      <c r="D70" s="45" t="s">
        <v>885</v>
      </c>
      <c r="E70" s="44" t="s">
        <v>881</v>
      </c>
    </row>
    <row r="71" spans="1:5">
      <c r="A71" s="42">
        <v>58</v>
      </c>
      <c r="B71" s="112">
        <v>8144.97</v>
      </c>
      <c r="C71" s="45" t="s">
        <v>164</v>
      </c>
      <c r="D71" s="45" t="s">
        <v>884</v>
      </c>
      <c r="E71" s="44" t="s">
        <v>881</v>
      </c>
    </row>
    <row r="72" spans="1:5">
      <c r="A72" s="42">
        <v>59</v>
      </c>
      <c r="B72" s="112">
        <v>918.68</v>
      </c>
      <c r="C72" s="45" t="s">
        <v>882</v>
      </c>
      <c r="D72" s="45" t="s">
        <v>883</v>
      </c>
      <c r="E72" s="44" t="s">
        <v>881</v>
      </c>
    </row>
    <row r="73" spans="1:5">
      <c r="A73" s="42">
        <v>60</v>
      </c>
      <c r="B73" s="112">
        <v>245.14</v>
      </c>
      <c r="C73" s="45" t="s">
        <v>815</v>
      </c>
      <c r="D73" s="45" t="s">
        <v>275</v>
      </c>
      <c r="E73" s="44" t="s">
        <v>881</v>
      </c>
    </row>
    <row r="74" spans="1:5" ht="30">
      <c r="A74" s="42">
        <v>61</v>
      </c>
      <c r="B74" s="112">
        <v>2316.6</v>
      </c>
      <c r="C74" s="45" t="s">
        <v>615</v>
      </c>
      <c r="D74" s="109" t="s">
        <v>879</v>
      </c>
      <c r="E74" s="44" t="s">
        <v>880</v>
      </c>
    </row>
    <row r="76" spans="1:5">
      <c r="A76" s="353" t="s">
        <v>574</v>
      </c>
      <c r="B76" s="353"/>
      <c r="C76" s="131"/>
    </row>
    <row r="77" spans="1:5">
      <c r="A77" s="353" t="s">
        <v>575</v>
      </c>
      <c r="B77" s="353"/>
      <c r="C77" s="353"/>
    </row>
    <row r="78" spans="1:5">
      <c r="D78" s="46" t="s">
        <v>896</v>
      </c>
    </row>
    <row r="79" spans="1:5">
      <c r="D79" s="46" t="s">
        <v>897</v>
      </c>
    </row>
    <row r="80" spans="1:5">
      <c r="D80" s="354" t="s">
        <v>898</v>
      </c>
      <c r="E80" s="354"/>
    </row>
    <row r="81" spans="4:5">
      <c r="D81" s="354" t="s">
        <v>899</v>
      </c>
      <c r="E81" s="354"/>
    </row>
  </sheetData>
  <autoFilter ref="A13:E74">
    <filterColumn colId="2"/>
  </autoFilter>
  <mergeCells count="11">
    <mergeCell ref="A6:E6"/>
    <mergeCell ref="A1:E1"/>
    <mergeCell ref="A2:E2"/>
    <mergeCell ref="A3:E3"/>
    <mergeCell ref="A4:E4"/>
    <mergeCell ref="A5:E5"/>
    <mergeCell ref="A76:B76"/>
    <mergeCell ref="A77:C77"/>
    <mergeCell ref="D80:E80"/>
    <mergeCell ref="D81:E81"/>
    <mergeCell ref="A12:E12"/>
  </mergeCells>
  <pageMargins left="0" right="0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filterMode="1"/>
  <dimension ref="A1:E72"/>
  <sheetViews>
    <sheetView workbookViewId="0">
      <selection activeCell="H31" sqref="H31"/>
    </sheetView>
  </sheetViews>
  <sheetFormatPr defaultRowHeight="15"/>
  <cols>
    <col min="1" max="1" width="5.5703125" style="46" bestFit="1" customWidth="1"/>
    <col min="2" max="2" width="10.140625" style="111" customWidth="1"/>
    <col min="3" max="3" width="23.710937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38" t="s">
        <v>16</v>
      </c>
      <c r="B1" s="338"/>
      <c r="C1" s="338"/>
      <c r="D1" s="338"/>
      <c r="E1" s="338"/>
    </row>
    <row r="2" spans="1:5" s="115" customFormat="1">
      <c r="A2" s="339"/>
      <c r="B2" s="339"/>
      <c r="C2" s="339"/>
      <c r="D2" s="339"/>
      <c r="E2" s="339"/>
    </row>
    <row r="3" spans="1:5" s="115" customFormat="1">
      <c r="A3" s="339" t="s">
        <v>0</v>
      </c>
      <c r="B3" s="339"/>
      <c r="C3" s="339"/>
      <c r="D3" s="339"/>
      <c r="E3" s="339"/>
    </row>
    <row r="4" spans="1:5" s="115" customFormat="1">
      <c r="A4" s="339" t="s">
        <v>773</v>
      </c>
      <c r="B4" s="339"/>
      <c r="C4" s="339"/>
      <c r="D4" s="339"/>
      <c r="E4" s="339"/>
    </row>
    <row r="5" spans="1:5" s="116" customFormat="1">
      <c r="A5" s="352"/>
      <c r="B5" s="352"/>
      <c r="C5" s="352"/>
      <c r="D5" s="352"/>
      <c r="E5" s="352"/>
    </row>
    <row r="6" spans="1:5" s="116" customFormat="1">
      <c r="A6" s="340" t="s">
        <v>2</v>
      </c>
      <c r="B6" s="340"/>
      <c r="C6" s="340"/>
      <c r="D6" s="340"/>
      <c r="E6" s="340"/>
    </row>
    <row r="7" spans="1:5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 customHeight="1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 ht="15" customHeigh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 ht="15" customHeight="1">
      <c r="A10" s="127">
        <v>3</v>
      </c>
      <c r="B10" s="128">
        <v>32717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6"/>
      <c r="C11" s="126"/>
      <c r="E11" s="125"/>
    </row>
    <row r="12" spans="1:5">
      <c r="A12" s="347" t="s">
        <v>8</v>
      </c>
      <c r="B12" s="347"/>
      <c r="C12" s="347"/>
      <c r="D12" s="347"/>
      <c r="E12" s="347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 s="90" customFormat="1" ht="30" hidden="1">
      <c r="A14" s="42">
        <v>1</v>
      </c>
      <c r="B14" s="43">
        <v>485</v>
      </c>
      <c r="C14" s="47" t="s">
        <v>34</v>
      </c>
      <c r="D14" s="109" t="s">
        <v>782</v>
      </c>
      <c r="E14" s="44" t="s">
        <v>783</v>
      </c>
    </row>
    <row r="15" spans="1:5" s="90" customFormat="1" hidden="1">
      <c r="A15" s="42">
        <v>2</v>
      </c>
      <c r="B15" s="43">
        <v>273.58999999999997</v>
      </c>
      <c r="C15" s="47" t="s">
        <v>692</v>
      </c>
      <c r="D15" s="109" t="s">
        <v>202</v>
      </c>
      <c r="E15" s="44" t="s">
        <v>783</v>
      </c>
    </row>
    <row r="16" spans="1:5" s="90" customFormat="1" hidden="1">
      <c r="A16" s="42">
        <v>3</v>
      </c>
      <c r="B16" s="43">
        <v>8720</v>
      </c>
      <c r="C16" s="47" t="s">
        <v>691</v>
      </c>
      <c r="D16" s="109" t="s">
        <v>202</v>
      </c>
      <c r="E16" s="44" t="s">
        <v>783</v>
      </c>
    </row>
    <row r="17" spans="1:5" s="90" customFormat="1" hidden="1">
      <c r="A17" s="42">
        <v>4</v>
      </c>
      <c r="B17" s="43">
        <v>3907.12</v>
      </c>
      <c r="C17" s="47" t="s">
        <v>186</v>
      </c>
      <c r="D17" s="109" t="s">
        <v>202</v>
      </c>
      <c r="E17" s="44" t="s">
        <v>783</v>
      </c>
    </row>
    <row r="18" spans="1:5" s="90" customFormat="1" hidden="1">
      <c r="A18" s="42">
        <v>5</v>
      </c>
      <c r="B18" s="43">
        <v>205.74</v>
      </c>
      <c r="C18" s="47" t="s">
        <v>794</v>
      </c>
      <c r="D18" s="109" t="s">
        <v>202</v>
      </c>
      <c r="E18" s="44" t="s">
        <v>783</v>
      </c>
    </row>
    <row r="19" spans="1:5" s="90" customFormat="1" hidden="1">
      <c r="A19" s="42">
        <v>6</v>
      </c>
      <c r="B19" s="43">
        <v>30.94</v>
      </c>
      <c r="C19" s="47" t="s">
        <v>182</v>
      </c>
      <c r="D19" s="109" t="s">
        <v>829</v>
      </c>
      <c r="E19" s="44" t="s">
        <v>783</v>
      </c>
    </row>
    <row r="20" spans="1:5" s="90" customFormat="1" hidden="1">
      <c r="A20" s="42">
        <v>7</v>
      </c>
      <c r="B20" s="43">
        <v>1030</v>
      </c>
      <c r="C20" s="47" t="s">
        <v>207</v>
      </c>
      <c r="D20" s="45" t="s">
        <v>787</v>
      </c>
      <c r="E20" s="44" t="s">
        <v>783</v>
      </c>
    </row>
    <row r="21" spans="1:5" s="90" customFormat="1" hidden="1">
      <c r="A21" s="42">
        <v>8</v>
      </c>
      <c r="B21" s="43">
        <v>972</v>
      </c>
      <c r="C21" s="47" t="s">
        <v>826</v>
      </c>
      <c r="D21" s="109" t="s">
        <v>827</v>
      </c>
      <c r="E21" s="44" t="s">
        <v>783</v>
      </c>
    </row>
    <row r="22" spans="1:5" s="90" customFormat="1" hidden="1">
      <c r="A22" s="42">
        <v>9</v>
      </c>
      <c r="B22" s="43">
        <v>1914.59</v>
      </c>
      <c r="C22" s="47" t="s">
        <v>603</v>
      </c>
      <c r="D22" s="45" t="s">
        <v>825</v>
      </c>
      <c r="E22" s="44" t="s">
        <v>783</v>
      </c>
    </row>
    <row r="23" spans="1:5" s="90" customFormat="1" hidden="1">
      <c r="A23" s="42">
        <v>10</v>
      </c>
      <c r="B23" s="43">
        <v>197.4</v>
      </c>
      <c r="C23" s="45" t="s">
        <v>661</v>
      </c>
      <c r="D23" s="45" t="s">
        <v>194</v>
      </c>
      <c r="E23" s="44" t="s">
        <v>783</v>
      </c>
    </row>
    <row r="24" spans="1:5" s="90" customFormat="1" hidden="1">
      <c r="A24" s="42">
        <v>11</v>
      </c>
      <c r="B24" s="43">
        <v>4513.92</v>
      </c>
      <c r="C24" s="47" t="s">
        <v>663</v>
      </c>
      <c r="D24" s="45" t="s">
        <v>336</v>
      </c>
      <c r="E24" s="44" t="s">
        <v>783</v>
      </c>
    </row>
    <row r="25" spans="1:5" s="90" customFormat="1" hidden="1">
      <c r="A25" s="42">
        <v>12</v>
      </c>
      <c r="B25" s="43">
        <v>279.67</v>
      </c>
      <c r="C25" s="45" t="s">
        <v>674</v>
      </c>
      <c r="D25" s="45" t="s">
        <v>764</v>
      </c>
      <c r="E25" s="44" t="s">
        <v>783</v>
      </c>
    </row>
    <row r="26" spans="1:5" s="90" customFormat="1" hidden="1">
      <c r="A26" s="42">
        <v>13</v>
      </c>
      <c r="B26" s="43">
        <v>964.11</v>
      </c>
      <c r="C26" s="47" t="s">
        <v>456</v>
      </c>
      <c r="D26" s="45" t="s">
        <v>281</v>
      </c>
      <c r="E26" s="44" t="s">
        <v>783</v>
      </c>
    </row>
    <row r="27" spans="1:5" s="90" customFormat="1" hidden="1">
      <c r="A27" s="42">
        <v>14</v>
      </c>
      <c r="B27" s="43">
        <v>1060.05</v>
      </c>
      <c r="C27" s="47" t="s">
        <v>596</v>
      </c>
      <c r="D27" s="45" t="s">
        <v>612</v>
      </c>
      <c r="E27" s="44" t="s">
        <v>783</v>
      </c>
    </row>
    <row r="28" spans="1:5" s="90" customFormat="1" hidden="1">
      <c r="A28" s="42">
        <v>15</v>
      </c>
      <c r="B28" s="43">
        <v>95.74</v>
      </c>
      <c r="C28" s="47" t="s">
        <v>795</v>
      </c>
      <c r="D28" s="109" t="s">
        <v>824</v>
      </c>
      <c r="E28" s="44" t="s">
        <v>783</v>
      </c>
    </row>
    <row r="29" spans="1:5" s="90" customFormat="1" hidden="1">
      <c r="A29" s="42">
        <v>16</v>
      </c>
      <c r="B29" s="43">
        <v>1146.78</v>
      </c>
      <c r="C29" s="47" t="s">
        <v>755</v>
      </c>
      <c r="D29" s="109" t="s">
        <v>202</v>
      </c>
      <c r="E29" s="44" t="s">
        <v>783</v>
      </c>
    </row>
    <row r="30" spans="1:5" s="90" customFormat="1">
      <c r="A30" s="42">
        <v>17</v>
      </c>
      <c r="B30" s="43">
        <v>993.14</v>
      </c>
      <c r="C30" s="47" t="s">
        <v>235</v>
      </c>
      <c r="D30" s="109" t="s">
        <v>652</v>
      </c>
      <c r="E30" s="44" t="s">
        <v>460</v>
      </c>
    </row>
    <row r="31" spans="1:5" s="90" customFormat="1">
      <c r="A31" s="42">
        <v>18</v>
      </c>
      <c r="B31" s="43">
        <v>1609.39</v>
      </c>
      <c r="C31" s="47" t="s">
        <v>189</v>
      </c>
      <c r="D31" s="45" t="s">
        <v>652</v>
      </c>
      <c r="E31" s="44" t="s">
        <v>460</v>
      </c>
    </row>
    <row r="32" spans="1:5" s="90" customFormat="1" hidden="1">
      <c r="A32" s="42">
        <v>19</v>
      </c>
      <c r="B32" s="43">
        <v>328.79</v>
      </c>
      <c r="C32" s="47" t="s">
        <v>823</v>
      </c>
      <c r="D32" s="109" t="s">
        <v>269</v>
      </c>
      <c r="E32" s="44" t="s">
        <v>460</v>
      </c>
    </row>
    <row r="33" spans="1:5" s="90" customFormat="1" hidden="1">
      <c r="A33" s="42">
        <v>20</v>
      </c>
      <c r="B33" s="43">
        <v>489.99</v>
      </c>
      <c r="C33" s="47" t="s">
        <v>821</v>
      </c>
      <c r="D33" s="109" t="s">
        <v>822</v>
      </c>
      <c r="E33" s="44" t="s">
        <v>460</v>
      </c>
    </row>
    <row r="34" spans="1:5" s="90" customFormat="1" hidden="1">
      <c r="A34" s="42">
        <v>21</v>
      </c>
      <c r="B34" s="43">
        <v>259.43</v>
      </c>
      <c r="C34" s="47" t="s">
        <v>189</v>
      </c>
      <c r="D34" s="109" t="s">
        <v>509</v>
      </c>
      <c r="E34" s="44" t="s">
        <v>460</v>
      </c>
    </row>
    <row r="35" spans="1:5" s="90" customFormat="1" hidden="1">
      <c r="A35" s="42">
        <v>22</v>
      </c>
      <c r="B35" s="43">
        <v>3704.95</v>
      </c>
      <c r="C35" s="47" t="s">
        <v>819</v>
      </c>
      <c r="D35" s="109" t="s">
        <v>820</v>
      </c>
      <c r="E35" s="44" t="s">
        <v>460</v>
      </c>
    </row>
    <row r="36" spans="1:5" s="90" customFormat="1" hidden="1">
      <c r="A36" s="42">
        <v>23</v>
      </c>
      <c r="B36" s="43">
        <v>182.34</v>
      </c>
      <c r="C36" s="47" t="s">
        <v>817</v>
      </c>
      <c r="D36" s="109" t="s">
        <v>818</v>
      </c>
      <c r="E36" s="44" t="s">
        <v>460</v>
      </c>
    </row>
    <row r="37" spans="1:5" s="90" customFormat="1" hidden="1">
      <c r="A37" s="42">
        <v>24</v>
      </c>
      <c r="B37" s="43">
        <v>128.52000000000001</v>
      </c>
      <c r="C37" s="47" t="s">
        <v>816</v>
      </c>
      <c r="D37" s="109" t="s">
        <v>343</v>
      </c>
      <c r="E37" s="44" t="s">
        <v>460</v>
      </c>
    </row>
    <row r="38" spans="1:5" s="90" customFormat="1" hidden="1">
      <c r="A38" s="42">
        <v>25</v>
      </c>
      <c r="B38" s="43">
        <v>78.28</v>
      </c>
      <c r="C38" s="47" t="s">
        <v>815</v>
      </c>
      <c r="D38" s="47" t="s">
        <v>807</v>
      </c>
      <c r="E38" s="44" t="s">
        <v>460</v>
      </c>
    </row>
    <row r="39" spans="1:5" s="90" customFormat="1" hidden="1">
      <c r="A39" s="42">
        <v>26</v>
      </c>
      <c r="B39" s="43">
        <v>339.99</v>
      </c>
      <c r="C39" s="47" t="s">
        <v>813</v>
      </c>
      <c r="D39" s="109" t="s">
        <v>814</v>
      </c>
      <c r="E39" s="44" t="s">
        <v>460</v>
      </c>
    </row>
    <row r="40" spans="1:5" s="90" customFormat="1" hidden="1">
      <c r="A40" s="42">
        <v>27</v>
      </c>
      <c r="B40" s="43">
        <v>641.86</v>
      </c>
      <c r="C40" s="47" t="s">
        <v>812</v>
      </c>
      <c r="D40" s="109" t="s">
        <v>275</v>
      </c>
      <c r="E40" s="44" t="s">
        <v>460</v>
      </c>
    </row>
    <row r="41" spans="1:5" s="90" customFormat="1" hidden="1">
      <c r="A41" s="42">
        <v>28</v>
      </c>
      <c r="B41" s="43">
        <v>934.67</v>
      </c>
      <c r="C41" s="47" t="s">
        <v>810</v>
      </c>
      <c r="D41" s="109" t="s">
        <v>811</v>
      </c>
      <c r="E41" s="44" t="s">
        <v>460</v>
      </c>
    </row>
    <row r="42" spans="1:5" s="90" customFormat="1" hidden="1">
      <c r="A42" s="42">
        <v>29</v>
      </c>
      <c r="B42" s="43">
        <v>40</v>
      </c>
      <c r="C42" s="47" t="s">
        <v>808</v>
      </c>
      <c r="D42" s="109" t="s">
        <v>809</v>
      </c>
      <c r="E42" s="44" t="s">
        <v>460</v>
      </c>
    </row>
    <row r="43" spans="1:5" s="90" customFormat="1" hidden="1">
      <c r="A43" s="42">
        <v>30</v>
      </c>
      <c r="B43" s="43">
        <v>32.99</v>
      </c>
      <c r="C43" s="47" t="s">
        <v>806</v>
      </c>
      <c r="D43" s="47" t="s">
        <v>807</v>
      </c>
      <c r="E43" s="44" t="s">
        <v>460</v>
      </c>
    </row>
    <row r="44" spans="1:5" s="90" customFormat="1" hidden="1">
      <c r="A44" s="42">
        <v>31</v>
      </c>
      <c r="B44" s="43">
        <v>1294.72</v>
      </c>
      <c r="C44" s="47" t="s">
        <v>790</v>
      </c>
      <c r="D44" s="109" t="s">
        <v>457</v>
      </c>
      <c r="E44" s="44" t="s">
        <v>460</v>
      </c>
    </row>
    <row r="45" spans="1:5" s="90" customFormat="1" hidden="1">
      <c r="A45" s="42">
        <v>32</v>
      </c>
      <c r="B45" s="43">
        <v>15628.04</v>
      </c>
      <c r="C45" s="85" t="s">
        <v>623</v>
      </c>
      <c r="D45" s="45" t="s">
        <v>805</v>
      </c>
      <c r="E45" s="44" t="s">
        <v>460</v>
      </c>
    </row>
    <row r="46" spans="1:5" s="90" customFormat="1" hidden="1">
      <c r="A46" s="42">
        <v>33</v>
      </c>
      <c r="B46" s="43">
        <v>28.32</v>
      </c>
      <c r="C46" s="47" t="s">
        <v>618</v>
      </c>
      <c r="D46" s="109" t="s">
        <v>804</v>
      </c>
      <c r="E46" s="44" t="s">
        <v>460</v>
      </c>
    </row>
    <row r="47" spans="1:5" s="90" customFormat="1" hidden="1">
      <c r="A47" s="42">
        <v>34</v>
      </c>
      <c r="B47" s="43">
        <v>265.32</v>
      </c>
      <c r="C47" s="47" t="s">
        <v>802</v>
      </c>
      <c r="D47" s="109" t="s">
        <v>803</v>
      </c>
      <c r="E47" s="44" t="s">
        <v>460</v>
      </c>
    </row>
    <row r="48" spans="1:5" s="90" customFormat="1" ht="30" hidden="1">
      <c r="A48" s="42">
        <v>35</v>
      </c>
      <c r="B48" s="43">
        <v>2298.52</v>
      </c>
      <c r="C48" s="47" t="s">
        <v>615</v>
      </c>
      <c r="D48" s="109" t="s">
        <v>801</v>
      </c>
      <c r="E48" s="44" t="s">
        <v>460</v>
      </c>
    </row>
    <row r="49" spans="1:5" hidden="1">
      <c r="A49" s="42">
        <v>36</v>
      </c>
      <c r="B49" s="75">
        <v>35</v>
      </c>
      <c r="C49" s="47" t="s">
        <v>34</v>
      </c>
      <c r="D49" s="45" t="s">
        <v>71</v>
      </c>
      <c r="E49" s="44" t="s">
        <v>781</v>
      </c>
    </row>
    <row r="50" spans="1:5" hidden="1">
      <c r="A50" s="42">
        <v>37</v>
      </c>
      <c r="B50" s="75">
        <v>285.69</v>
      </c>
      <c r="C50" s="47" t="s">
        <v>405</v>
      </c>
      <c r="D50" s="83" t="s">
        <v>799</v>
      </c>
      <c r="E50" s="44" t="s">
        <v>800</v>
      </c>
    </row>
    <row r="51" spans="1:5" hidden="1">
      <c r="A51" s="42">
        <v>38</v>
      </c>
      <c r="B51" s="75">
        <v>185</v>
      </c>
      <c r="C51" s="47" t="s">
        <v>34</v>
      </c>
      <c r="D51" s="45" t="s">
        <v>48</v>
      </c>
      <c r="E51" s="44" t="s">
        <v>780</v>
      </c>
    </row>
    <row r="52" spans="1:5" hidden="1">
      <c r="A52" s="42">
        <v>39</v>
      </c>
      <c r="B52" s="75">
        <v>10</v>
      </c>
      <c r="C52" s="47" t="s">
        <v>34</v>
      </c>
      <c r="D52" s="45" t="s">
        <v>48</v>
      </c>
      <c r="E52" s="44" t="s">
        <v>779</v>
      </c>
    </row>
    <row r="53" spans="1:5" hidden="1">
      <c r="A53" s="42">
        <v>40</v>
      </c>
      <c r="B53" s="75">
        <v>559.29999999999995</v>
      </c>
      <c r="C53" s="47" t="s">
        <v>797</v>
      </c>
      <c r="D53" s="45" t="s">
        <v>798</v>
      </c>
      <c r="E53" s="44" t="s">
        <v>788</v>
      </c>
    </row>
    <row r="54" spans="1:5" hidden="1">
      <c r="A54" s="42">
        <v>41</v>
      </c>
      <c r="B54" s="75">
        <v>227.1</v>
      </c>
      <c r="C54" s="47" t="s">
        <v>795</v>
      </c>
      <c r="D54" s="45" t="s">
        <v>796</v>
      </c>
      <c r="E54" s="44" t="s">
        <v>788</v>
      </c>
    </row>
    <row r="55" spans="1:5" hidden="1">
      <c r="A55" s="42">
        <v>42</v>
      </c>
      <c r="B55" s="75">
        <v>311.51</v>
      </c>
      <c r="C55" s="47" t="s">
        <v>794</v>
      </c>
      <c r="D55" s="47" t="s">
        <v>202</v>
      </c>
      <c r="E55" s="44" t="s">
        <v>788</v>
      </c>
    </row>
    <row r="56" spans="1:5" hidden="1">
      <c r="A56" s="42">
        <v>43</v>
      </c>
      <c r="B56" s="75">
        <v>769.75</v>
      </c>
      <c r="C56" s="47" t="s">
        <v>755</v>
      </c>
      <c r="D56" s="47" t="s">
        <v>202</v>
      </c>
      <c r="E56" s="44" t="s">
        <v>788</v>
      </c>
    </row>
    <row r="57" spans="1:5" hidden="1">
      <c r="A57" s="42">
        <v>44</v>
      </c>
      <c r="B57" s="75">
        <v>16148.96</v>
      </c>
      <c r="C57" s="85" t="s">
        <v>623</v>
      </c>
      <c r="D57" s="45" t="s">
        <v>793</v>
      </c>
      <c r="E57" s="44" t="s">
        <v>788</v>
      </c>
    </row>
    <row r="58" spans="1:5" hidden="1">
      <c r="A58" s="42">
        <v>45</v>
      </c>
      <c r="B58" s="75">
        <v>301.67</v>
      </c>
      <c r="C58" s="47" t="s">
        <v>182</v>
      </c>
      <c r="D58" s="45" t="s">
        <v>792</v>
      </c>
      <c r="E58" s="44" t="s">
        <v>788</v>
      </c>
    </row>
    <row r="59" spans="1:5" hidden="1">
      <c r="A59" s="42">
        <v>46</v>
      </c>
      <c r="B59" s="75">
        <v>776.83</v>
      </c>
      <c r="C59" s="47" t="s">
        <v>790</v>
      </c>
      <c r="D59" s="45" t="s">
        <v>791</v>
      </c>
      <c r="E59" s="44" t="s">
        <v>788</v>
      </c>
    </row>
    <row r="60" spans="1:5" hidden="1">
      <c r="A60" s="42">
        <v>47</v>
      </c>
      <c r="B60" s="75">
        <v>306.07</v>
      </c>
      <c r="C60" s="47" t="s">
        <v>400</v>
      </c>
      <c r="D60" s="45" t="s">
        <v>789</v>
      </c>
      <c r="E60" s="44" t="s">
        <v>788</v>
      </c>
    </row>
    <row r="61" spans="1:5" hidden="1">
      <c r="A61" s="42">
        <v>48</v>
      </c>
      <c r="B61" s="75">
        <v>3470.84</v>
      </c>
      <c r="C61" s="47" t="s">
        <v>664</v>
      </c>
      <c r="D61" s="45" t="s">
        <v>265</v>
      </c>
      <c r="E61" s="44" t="s">
        <v>788</v>
      </c>
    </row>
    <row r="62" spans="1:5" hidden="1">
      <c r="A62" s="42">
        <v>49</v>
      </c>
      <c r="B62" s="75">
        <v>386.03</v>
      </c>
      <c r="C62" s="47" t="s">
        <v>567</v>
      </c>
      <c r="D62" s="45" t="s">
        <v>850</v>
      </c>
      <c r="E62" s="44" t="s">
        <v>788</v>
      </c>
    </row>
    <row r="63" spans="1:5" hidden="1">
      <c r="A63" s="42">
        <v>50</v>
      </c>
      <c r="B63" s="75">
        <v>668</v>
      </c>
      <c r="C63" s="47" t="s">
        <v>828</v>
      </c>
      <c r="D63" s="45" t="s">
        <v>787</v>
      </c>
      <c r="E63" s="44" t="s">
        <v>778</v>
      </c>
    </row>
    <row r="64" spans="1:5" hidden="1">
      <c r="A64" s="42">
        <v>51</v>
      </c>
      <c r="B64" s="75">
        <v>103.24</v>
      </c>
      <c r="C64" s="47" t="s">
        <v>760</v>
      </c>
      <c r="D64" s="45" t="s">
        <v>786</v>
      </c>
      <c r="E64" s="44" t="s">
        <v>778</v>
      </c>
    </row>
    <row r="65" spans="1:5" s="90" customFormat="1" ht="45" hidden="1">
      <c r="A65" s="42">
        <v>52</v>
      </c>
      <c r="B65" s="43">
        <v>3600</v>
      </c>
      <c r="C65" s="47" t="s">
        <v>784</v>
      </c>
      <c r="D65" s="85" t="s">
        <v>785</v>
      </c>
      <c r="E65" s="44" t="s">
        <v>778</v>
      </c>
    </row>
    <row r="66" spans="1:5" hidden="1">
      <c r="A66" s="42">
        <v>53</v>
      </c>
      <c r="B66" s="75">
        <v>142.13999999999999</v>
      </c>
      <c r="C66" s="47" t="s">
        <v>169</v>
      </c>
      <c r="D66" s="45" t="s">
        <v>194</v>
      </c>
      <c r="E66" s="44" t="s">
        <v>778</v>
      </c>
    </row>
    <row r="67" spans="1:5" hidden="1">
      <c r="A67" s="42">
        <v>54</v>
      </c>
      <c r="B67" s="75">
        <v>66.5</v>
      </c>
      <c r="C67" s="47" t="s">
        <v>34</v>
      </c>
      <c r="D67" s="45" t="s">
        <v>139</v>
      </c>
      <c r="E67" s="44" t="s">
        <v>778</v>
      </c>
    </row>
    <row r="68" spans="1:5" hidden="1">
      <c r="A68" s="42">
        <v>55</v>
      </c>
      <c r="B68" s="75">
        <v>24</v>
      </c>
      <c r="C68" s="47" t="s">
        <v>34</v>
      </c>
      <c r="D68" s="45" t="s">
        <v>775</v>
      </c>
      <c r="E68" s="44" t="s">
        <v>777</v>
      </c>
    </row>
    <row r="69" spans="1:5" hidden="1">
      <c r="A69" s="42">
        <v>56</v>
      </c>
      <c r="B69" s="75">
        <v>80</v>
      </c>
      <c r="C69" s="47" t="s">
        <v>34</v>
      </c>
      <c r="D69" s="45" t="s">
        <v>775</v>
      </c>
      <c r="E69" s="44" t="s">
        <v>776</v>
      </c>
    </row>
    <row r="70" spans="1:5" hidden="1">
      <c r="A70" s="42">
        <v>57</v>
      </c>
      <c r="B70" s="43">
        <v>65</v>
      </c>
      <c r="C70" s="47" t="s">
        <v>34</v>
      </c>
      <c r="D70" s="45" t="s">
        <v>53</v>
      </c>
      <c r="E70" s="44" t="s">
        <v>774</v>
      </c>
    </row>
    <row r="72" spans="1:5">
      <c r="C72" s="113"/>
    </row>
  </sheetData>
  <autoFilter ref="A13:E70">
    <filterColumn colId="2"/>
    <filterColumn colId="3">
      <filters>
        <filter val="Medicamente pt ingrijirea animalelor bolnave"/>
      </filters>
    </filterColumn>
  </autoFilter>
  <mergeCells count="7">
    <mergeCell ref="A12:E12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D16" sqref="D16"/>
    </sheetView>
  </sheetViews>
  <sheetFormatPr defaultRowHeight="15"/>
  <cols>
    <col min="1" max="1" width="5.5703125" style="46" bestFit="1" customWidth="1"/>
    <col min="2" max="2" width="13.42578125" style="111" customWidth="1"/>
    <col min="3" max="3" width="23.7109375" style="46" customWidth="1"/>
    <col min="4" max="4" width="45.140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6" s="115" customFormat="1">
      <c r="A1" s="338" t="s">
        <v>16</v>
      </c>
      <c r="B1" s="338"/>
      <c r="C1" s="338"/>
      <c r="D1" s="338"/>
      <c r="E1" s="338"/>
    </row>
    <row r="2" spans="1:6" s="115" customFormat="1">
      <c r="A2" s="339"/>
      <c r="B2" s="339"/>
      <c r="C2" s="339"/>
      <c r="D2" s="339"/>
      <c r="E2" s="339"/>
    </row>
    <row r="3" spans="1:6" s="115" customFormat="1">
      <c r="A3" s="339" t="s">
        <v>0</v>
      </c>
      <c r="B3" s="339"/>
      <c r="C3" s="339"/>
      <c r="D3" s="339"/>
      <c r="E3" s="339"/>
    </row>
    <row r="4" spans="1:6" s="115" customFormat="1">
      <c r="A4" s="339" t="s">
        <v>708</v>
      </c>
      <c r="B4" s="339"/>
      <c r="C4" s="339"/>
      <c r="D4" s="339"/>
      <c r="E4" s="339"/>
    </row>
    <row r="5" spans="1:6" s="116" customFormat="1">
      <c r="A5" s="352"/>
      <c r="B5" s="352"/>
      <c r="C5" s="352"/>
      <c r="D5" s="352"/>
      <c r="E5" s="352"/>
    </row>
    <row r="6" spans="1:6" s="116" customFormat="1">
      <c r="A6" s="340" t="s">
        <v>2</v>
      </c>
      <c r="B6" s="340"/>
      <c r="C6" s="340"/>
      <c r="D6" s="340"/>
      <c r="E6" s="340"/>
    </row>
    <row r="7" spans="1:6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 ht="30" customHeight="1">
      <c r="A8" s="127">
        <v>1</v>
      </c>
      <c r="B8" s="128">
        <f>43831+435+5037+9662+5794+4947+49+569+1091+654-5491</f>
        <v>66578</v>
      </c>
      <c r="C8" s="121" t="s">
        <v>18</v>
      </c>
      <c r="D8" s="122" t="s">
        <v>771</v>
      </c>
      <c r="E8" s="120" t="s">
        <v>718</v>
      </c>
    </row>
    <row r="9" spans="1:6" s="116" customFormat="1" ht="15" customHeight="1">
      <c r="A9" s="127">
        <v>2</v>
      </c>
      <c r="B9" s="128">
        <f>16257+484+5345+201+874</f>
        <v>23161</v>
      </c>
      <c r="C9" s="123" t="s">
        <v>19</v>
      </c>
      <c r="D9" s="122" t="s">
        <v>772</v>
      </c>
      <c r="E9" s="120" t="s">
        <v>718</v>
      </c>
    </row>
    <row r="10" spans="1:6" s="116" customFormat="1" ht="15" customHeight="1">
      <c r="A10" s="127">
        <v>3</v>
      </c>
      <c r="B10" s="128">
        <v>5491</v>
      </c>
      <c r="C10" s="123" t="s">
        <v>17</v>
      </c>
      <c r="D10" s="122" t="s">
        <v>151</v>
      </c>
      <c r="E10" s="120" t="s">
        <v>718</v>
      </c>
    </row>
    <row r="11" spans="1:6" s="116" customFormat="1" ht="15" customHeight="1">
      <c r="A11" s="127">
        <v>4</v>
      </c>
      <c r="B11" s="128">
        <v>766</v>
      </c>
      <c r="C11" s="123" t="s">
        <v>17</v>
      </c>
      <c r="D11" s="122" t="s">
        <v>152</v>
      </c>
      <c r="E11" s="120" t="s">
        <v>718</v>
      </c>
    </row>
    <row r="12" spans="1:6" s="116" customFormat="1" ht="15" customHeight="1">
      <c r="A12" s="127">
        <v>5</v>
      </c>
      <c r="B12" s="128">
        <f>29833+299-766</f>
        <v>29366</v>
      </c>
      <c r="C12" s="123" t="s">
        <v>34</v>
      </c>
      <c r="D12" s="122" t="s">
        <v>770</v>
      </c>
      <c r="E12" s="120" t="s">
        <v>717</v>
      </c>
    </row>
    <row r="13" spans="1:6" s="116" customFormat="1">
      <c r="B13" s="124"/>
      <c r="C13" s="124"/>
      <c r="E13" s="125"/>
    </row>
    <row r="14" spans="1:6">
      <c r="A14" s="347" t="s">
        <v>8</v>
      </c>
      <c r="B14" s="347"/>
      <c r="C14" s="347"/>
      <c r="D14" s="347"/>
      <c r="E14" s="347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>
      <c r="A16" s="42">
        <v>1</v>
      </c>
      <c r="B16" s="75">
        <v>145</v>
      </c>
      <c r="C16" s="47" t="s">
        <v>34</v>
      </c>
      <c r="D16" s="45" t="s">
        <v>71</v>
      </c>
      <c r="E16" s="44" t="s">
        <v>720</v>
      </c>
      <c r="F16" s="114"/>
    </row>
    <row r="17" spans="1:5">
      <c r="A17" s="42">
        <v>2</v>
      </c>
      <c r="B17" s="75">
        <v>100</v>
      </c>
      <c r="C17" s="47" t="s">
        <v>34</v>
      </c>
      <c r="D17" s="45" t="s">
        <v>48</v>
      </c>
      <c r="E17" s="44" t="s">
        <v>719</v>
      </c>
    </row>
    <row r="18" spans="1:5">
      <c r="A18" s="42">
        <v>3</v>
      </c>
      <c r="B18" s="43">
        <v>672.35</v>
      </c>
      <c r="C18" s="45" t="s">
        <v>768</v>
      </c>
      <c r="D18" s="26" t="s">
        <v>769</v>
      </c>
      <c r="E18" s="44" t="s">
        <v>718</v>
      </c>
    </row>
    <row r="19" spans="1:5">
      <c r="A19" s="42">
        <v>4</v>
      </c>
      <c r="B19" s="43">
        <v>128.77000000000001</v>
      </c>
      <c r="C19" s="45" t="s">
        <v>766</v>
      </c>
      <c r="D19" s="27" t="s">
        <v>767</v>
      </c>
      <c r="E19" s="44" t="s">
        <v>718</v>
      </c>
    </row>
    <row r="20" spans="1:5">
      <c r="A20" s="42">
        <v>5</v>
      </c>
      <c r="B20" s="75">
        <v>100</v>
      </c>
      <c r="C20" s="47" t="s">
        <v>34</v>
      </c>
      <c r="D20" s="45" t="s">
        <v>48</v>
      </c>
      <c r="E20" s="44" t="s">
        <v>718</v>
      </c>
    </row>
    <row r="21" spans="1:5">
      <c r="A21" s="42">
        <v>6</v>
      </c>
      <c r="B21" s="43">
        <v>120.2</v>
      </c>
      <c r="C21" s="47" t="s">
        <v>34</v>
      </c>
      <c r="D21" s="85" t="s">
        <v>716</v>
      </c>
      <c r="E21" s="44" t="s">
        <v>717</v>
      </c>
    </row>
    <row r="22" spans="1:5">
      <c r="A22" s="42">
        <v>7</v>
      </c>
      <c r="B22" s="43">
        <v>621.47</v>
      </c>
      <c r="C22" s="45" t="s">
        <v>765</v>
      </c>
      <c r="D22" s="27" t="s">
        <v>281</v>
      </c>
      <c r="E22" s="44" t="s">
        <v>752</v>
      </c>
    </row>
    <row r="23" spans="1:5">
      <c r="A23" s="42">
        <v>8</v>
      </c>
      <c r="B23" s="43">
        <v>325.33</v>
      </c>
      <c r="C23" s="45" t="s">
        <v>674</v>
      </c>
      <c r="D23" s="27" t="s">
        <v>764</v>
      </c>
      <c r="E23" s="44" t="s">
        <v>752</v>
      </c>
    </row>
    <row r="24" spans="1:5" ht="15" customHeight="1">
      <c r="A24" s="42">
        <v>9</v>
      </c>
      <c r="B24" s="43">
        <v>361.26</v>
      </c>
      <c r="C24" s="45" t="s">
        <v>763</v>
      </c>
      <c r="D24" s="45" t="s">
        <v>652</v>
      </c>
      <c r="E24" s="44" t="s">
        <v>752</v>
      </c>
    </row>
    <row r="25" spans="1:5">
      <c r="A25" s="42">
        <v>10</v>
      </c>
      <c r="B25" s="43">
        <v>4513.92</v>
      </c>
      <c r="C25" s="47" t="s">
        <v>663</v>
      </c>
      <c r="D25" s="45" t="s">
        <v>336</v>
      </c>
      <c r="E25" s="44" t="s">
        <v>752</v>
      </c>
    </row>
    <row r="26" spans="1:5">
      <c r="A26" s="42">
        <v>11</v>
      </c>
      <c r="B26" s="43">
        <v>1060.05</v>
      </c>
      <c r="C26" s="45" t="s">
        <v>762</v>
      </c>
      <c r="D26" s="45" t="s">
        <v>612</v>
      </c>
      <c r="E26" s="44" t="s">
        <v>752</v>
      </c>
    </row>
    <row r="27" spans="1:5" ht="30">
      <c r="A27" s="42">
        <v>12</v>
      </c>
      <c r="B27" s="43">
        <v>171.07</v>
      </c>
      <c r="C27" s="45" t="s">
        <v>760</v>
      </c>
      <c r="D27" s="85" t="s">
        <v>761</v>
      </c>
      <c r="E27" s="44" t="s">
        <v>752</v>
      </c>
    </row>
    <row r="28" spans="1:5">
      <c r="A28" s="42">
        <v>13</v>
      </c>
      <c r="B28" s="43">
        <v>194.26</v>
      </c>
      <c r="C28" s="45" t="s">
        <v>759</v>
      </c>
      <c r="D28" s="45" t="s">
        <v>194</v>
      </c>
      <c r="E28" s="44" t="s">
        <v>752</v>
      </c>
    </row>
    <row r="29" spans="1:5" ht="60">
      <c r="A29" s="42">
        <v>14</v>
      </c>
      <c r="B29" s="43">
        <v>493.98</v>
      </c>
      <c r="C29" s="47" t="s">
        <v>722</v>
      </c>
      <c r="D29" s="85" t="s">
        <v>758</v>
      </c>
      <c r="E29" s="44" t="s">
        <v>752</v>
      </c>
    </row>
    <row r="30" spans="1:5">
      <c r="A30" s="42">
        <v>15</v>
      </c>
      <c r="B30" s="75">
        <v>215.26</v>
      </c>
      <c r="C30" s="47" t="s">
        <v>757</v>
      </c>
      <c r="D30" s="26" t="s">
        <v>202</v>
      </c>
      <c r="E30" s="44" t="s">
        <v>752</v>
      </c>
    </row>
    <row r="31" spans="1:5" ht="15" customHeight="1">
      <c r="A31" s="42">
        <v>16</v>
      </c>
      <c r="B31" s="43">
        <v>22</v>
      </c>
      <c r="C31" s="109" t="s">
        <v>756</v>
      </c>
      <c r="D31" s="26" t="s">
        <v>202</v>
      </c>
      <c r="E31" s="44" t="s">
        <v>752</v>
      </c>
    </row>
    <row r="32" spans="1:5">
      <c r="A32" s="42">
        <v>17</v>
      </c>
      <c r="B32" s="75">
        <v>975.11</v>
      </c>
      <c r="C32" s="47" t="s">
        <v>755</v>
      </c>
      <c r="D32" s="26" t="s">
        <v>202</v>
      </c>
      <c r="E32" s="44" t="s">
        <v>752</v>
      </c>
    </row>
    <row r="33" spans="1:5">
      <c r="A33" s="42">
        <v>18</v>
      </c>
      <c r="B33" s="75">
        <v>227.83</v>
      </c>
      <c r="C33" s="47" t="s">
        <v>753</v>
      </c>
      <c r="D33" s="45" t="s">
        <v>754</v>
      </c>
      <c r="E33" s="44" t="s">
        <v>752</v>
      </c>
    </row>
    <row r="34" spans="1:5">
      <c r="A34" s="42">
        <v>19</v>
      </c>
      <c r="B34" s="75">
        <v>6515.25</v>
      </c>
      <c r="C34" s="47" t="s">
        <v>750</v>
      </c>
      <c r="D34" s="45" t="s">
        <v>751</v>
      </c>
      <c r="E34" s="44" t="s">
        <v>752</v>
      </c>
    </row>
    <row r="35" spans="1:5" ht="30">
      <c r="A35" s="42">
        <v>20</v>
      </c>
      <c r="B35" s="75">
        <v>34.49</v>
      </c>
      <c r="C35" s="47" t="s">
        <v>749</v>
      </c>
      <c r="D35" s="85" t="s">
        <v>285</v>
      </c>
      <c r="E35" s="44" t="s">
        <v>715</v>
      </c>
    </row>
    <row r="36" spans="1:5">
      <c r="A36" s="42">
        <v>21</v>
      </c>
      <c r="B36" s="75">
        <v>730</v>
      </c>
      <c r="C36" s="47" t="s">
        <v>748</v>
      </c>
      <c r="D36" s="47" t="s">
        <v>671</v>
      </c>
      <c r="E36" s="44" t="s">
        <v>715</v>
      </c>
    </row>
    <row r="37" spans="1:5">
      <c r="A37" s="42">
        <v>22</v>
      </c>
      <c r="B37" s="75">
        <v>2780.38</v>
      </c>
      <c r="C37" s="45" t="s">
        <v>746</v>
      </c>
      <c r="D37" s="45" t="s">
        <v>747</v>
      </c>
      <c r="E37" s="44" t="s">
        <v>715</v>
      </c>
    </row>
    <row r="38" spans="1:5">
      <c r="A38" s="42">
        <v>23</v>
      </c>
      <c r="B38" s="75">
        <v>2500</v>
      </c>
      <c r="C38" s="45" t="s">
        <v>745</v>
      </c>
      <c r="D38" s="45" t="s">
        <v>669</v>
      </c>
      <c r="E38" s="44" t="s">
        <v>715</v>
      </c>
    </row>
    <row r="39" spans="1:5">
      <c r="A39" s="42">
        <v>24</v>
      </c>
      <c r="B39" s="75">
        <v>8720</v>
      </c>
      <c r="C39" s="45" t="s">
        <v>744</v>
      </c>
      <c r="D39" s="26" t="s">
        <v>202</v>
      </c>
      <c r="E39" s="44" t="s">
        <v>715</v>
      </c>
    </row>
    <row r="40" spans="1:5">
      <c r="A40" s="42">
        <v>25</v>
      </c>
      <c r="B40" s="75">
        <v>3421.12</v>
      </c>
      <c r="C40" s="47" t="s">
        <v>743</v>
      </c>
      <c r="D40" s="85" t="s">
        <v>202</v>
      </c>
      <c r="E40" s="44" t="s">
        <v>715</v>
      </c>
    </row>
    <row r="41" spans="1:5">
      <c r="A41" s="42">
        <v>26</v>
      </c>
      <c r="B41" s="75">
        <v>741.2</v>
      </c>
      <c r="C41" s="47" t="s">
        <v>742</v>
      </c>
      <c r="D41" s="85" t="s">
        <v>202</v>
      </c>
      <c r="E41" s="44" t="s">
        <v>715</v>
      </c>
    </row>
    <row r="42" spans="1:5">
      <c r="A42" s="42">
        <v>27</v>
      </c>
      <c r="B42" s="75">
        <v>1444.07</v>
      </c>
      <c r="C42" s="47" t="s">
        <v>740</v>
      </c>
      <c r="D42" s="45" t="s">
        <v>741</v>
      </c>
      <c r="E42" s="44" t="s">
        <v>715</v>
      </c>
    </row>
    <row r="43" spans="1:5" ht="30">
      <c r="A43" s="42">
        <v>28</v>
      </c>
      <c r="B43" s="43">
        <v>400.03</v>
      </c>
      <c r="C43" s="109" t="s">
        <v>707</v>
      </c>
      <c r="D43" s="28" t="s">
        <v>739</v>
      </c>
      <c r="E43" s="44" t="s">
        <v>715</v>
      </c>
    </row>
    <row r="44" spans="1:5">
      <c r="A44" s="42">
        <v>29</v>
      </c>
      <c r="B44" s="43">
        <v>2237.1999999999998</v>
      </c>
      <c r="C44" s="109" t="s">
        <v>737</v>
      </c>
      <c r="D44" s="47" t="s">
        <v>738</v>
      </c>
      <c r="E44" s="44" t="s">
        <v>715</v>
      </c>
    </row>
    <row r="45" spans="1:5">
      <c r="A45" s="42">
        <v>30</v>
      </c>
      <c r="B45" s="75">
        <v>2870.74</v>
      </c>
      <c r="C45" s="47" t="s">
        <v>735</v>
      </c>
      <c r="D45" s="45" t="s">
        <v>736</v>
      </c>
      <c r="E45" s="44" t="s">
        <v>715</v>
      </c>
    </row>
    <row r="46" spans="1:5">
      <c r="A46" s="42">
        <v>31</v>
      </c>
      <c r="B46" s="75">
        <v>95.2</v>
      </c>
      <c r="C46" s="47" t="s">
        <v>733</v>
      </c>
      <c r="D46" s="47" t="s">
        <v>734</v>
      </c>
      <c r="E46" s="44" t="s">
        <v>715</v>
      </c>
    </row>
    <row r="47" spans="1:5">
      <c r="A47" s="42">
        <v>32</v>
      </c>
      <c r="B47" s="75">
        <v>644.98</v>
      </c>
      <c r="C47" s="47" t="s">
        <v>731</v>
      </c>
      <c r="D47" s="45" t="s">
        <v>732</v>
      </c>
      <c r="E47" s="44" t="s">
        <v>715</v>
      </c>
    </row>
    <row r="48" spans="1:5" s="90" customFormat="1">
      <c r="A48" s="42">
        <v>33</v>
      </c>
      <c r="B48" s="75">
        <v>1190</v>
      </c>
      <c r="C48" s="47" t="s">
        <v>664</v>
      </c>
      <c r="D48" s="45" t="s">
        <v>265</v>
      </c>
      <c r="E48" s="44" t="s">
        <v>715</v>
      </c>
    </row>
    <row r="49" spans="1:5" ht="30">
      <c r="A49" s="42">
        <v>34</v>
      </c>
      <c r="B49" s="43">
        <v>2299.5500000000002</v>
      </c>
      <c r="C49" s="109" t="s">
        <v>615</v>
      </c>
      <c r="D49" s="109" t="s">
        <v>730</v>
      </c>
      <c r="E49" s="44" t="s">
        <v>715</v>
      </c>
    </row>
    <row r="50" spans="1:5">
      <c r="A50" s="42">
        <v>35</v>
      </c>
      <c r="B50" s="43">
        <v>35.700000000000003</v>
      </c>
      <c r="C50" s="47" t="s">
        <v>728</v>
      </c>
      <c r="D50" s="109" t="s">
        <v>729</v>
      </c>
      <c r="E50" s="44" t="s">
        <v>715</v>
      </c>
    </row>
    <row r="51" spans="1:5">
      <c r="A51" s="42">
        <v>36</v>
      </c>
      <c r="B51" s="75">
        <v>591.04</v>
      </c>
      <c r="C51" s="47" t="s">
        <v>727</v>
      </c>
      <c r="D51" s="45" t="s">
        <v>325</v>
      </c>
      <c r="E51" s="44" t="s">
        <v>715</v>
      </c>
    </row>
    <row r="52" spans="1:5">
      <c r="A52" s="42">
        <v>37</v>
      </c>
      <c r="B52" s="43">
        <v>174.97</v>
      </c>
      <c r="C52" s="47" t="s">
        <v>726</v>
      </c>
      <c r="D52" s="45" t="s">
        <v>269</v>
      </c>
      <c r="E52" s="44" t="s">
        <v>715</v>
      </c>
    </row>
    <row r="53" spans="1:5">
      <c r="A53" s="42">
        <v>38</v>
      </c>
      <c r="B53" s="75">
        <v>710</v>
      </c>
      <c r="C53" s="47" t="s">
        <v>34</v>
      </c>
      <c r="D53" s="45" t="s">
        <v>48</v>
      </c>
      <c r="E53" s="44" t="s">
        <v>715</v>
      </c>
    </row>
    <row r="54" spans="1:5" ht="30">
      <c r="A54" s="42">
        <v>39</v>
      </c>
      <c r="B54" s="43">
        <v>150.02000000000001</v>
      </c>
      <c r="C54" s="47" t="s">
        <v>722</v>
      </c>
      <c r="D54" s="85" t="s">
        <v>725</v>
      </c>
      <c r="E54" s="44" t="s">
        <v>713</v>
      </c>
    </row>
    <row r="55" spans="1:5">
      <c r="A55" s="42">
        <v>40</v>
      </c>
      <c r="B55" s="75">
        <v>875.55</v>
      </c>
      <c r="C55" s="27" t="s">
        <v>606</v>
      </c>
      <c r="D55" s="27" t="s">
        <v>271</v>
      </c>
      <c r="E55" s="44" t="s">
        <v>713</v>
      </c>
    </row>
    <row r="56" spans="1:5">
      <c r="A56" s="42">
        <v>41</v>
      </c>
      <c r="B56" s="75">
        <v>35</v>
      </c>
      <c r="C56" s="47" t="s">
        <v>34</v>
      </c>
      <c r="D56" s="83" t="s">
        <v>139</v>
      </c>
      <c r="E56" s="44" t="s">
        <v>714</v>
      </c>
    </row>
    <row r="57" spans="1:5">
      <c r="A57" s="42">
        <v>42</v>
      </c>
      <c r="B57" s="75">
        <v>135</v>
      </c>
      <c r="C57" s="47" t="s">
        <v>34</v>
      </c>
      <c r="D57" s="45" t="s">
        <v>48</v>
      </c>
      <c r="E57" s="44" t="s">
        <v>713</v>
      </c>
    </row>
    <row r="58" spans="1:5">
      <c r="A58" s="42">
        <v>43</v>
      </c>
      <c r="B58" s="75">
        <v>141.58000000000001</v>
      </c>
      <c r="C58" s="47" t="s">
        <v>169</v>
      </c>
      <c r="D58" s="45" t="s">
        <v>194</v>
      </c>
      <c r="E58" s="44" t="s">
        <v>712</v>
      </c>
    </row>
    <row r="59" spans="1:5">
      <c r="A59" s="42">
        <v>44</v>
      </c>
      <c r="B59" s="75">
        <v>6.3</v>
      </c>
      <c r="C59" s="47" t="s">
        <v>34</v>
      </c>
      <c r="D59" s="45" t="s">
        <v>139</v>
      </c>
      <c r="E59" s="44" t="s">
        <v>712</v>
      </c>
    </row>
    <row r="60" spans="1:5">
      <c r="A60" s="42">
        <v>45</v>
      </c>
      <c r="B60" s="75">
        <v>25.29</v>
      </c>
      <c r="C60" s="47" t="s">
        <v>722</v>
      </c>
      <c r="D60" s="45" t="s">
        <v>723</v>
      </c>
      <c r="E60" s="44" t="s">
        <v>724</v>
      </c>
    </row>
    <row r="61" spans="1:5">
      <c r="A61" s="42">
        <v>46</v>
      </c>
      <c r="B61" s="75">
        <v>1026</v>
      </c>
      <c r="C61" s="47" t="s">
        <v>756</v>
      </c>
      <c r="D61" s="45" t="s">
        <v>721</v>
      </c>
      <c r="E61" s="44" t="s">
        <v>711</v>
      </c>
    </row>
    <row r="62" spans="1:5">
      <c r="A62" s="42">
        <v>47</v>
      </c>
      <c r="B62" s="75">
        <v>300</v>
      </c>
      <c r="C62" s="47" t="s">
        <v>34</v>
      </c>
      <c r="D62" s="45" t="s">
        <v>710</v>
      </c>
      <c r="E62" s="44" t="s">
        <v>711</v>
      </c>
    </row>
    <row r="63" spans="1:5">
      <c r="A63" s="42">
        <v>48</v>
      </c>
      <c r="B63" s="43">
        <v>200</v>
      </c>
      <c r="C63" s="47" t="s">
        <v>34</v>
      </c>
      <c r="D63" s="45" t="s">
        <v>71</v>
      </c>
      <c r="E63" s="44" t="s">
        <v>709</v>
      </c>
    </row>
    <row r="65" spans="3:3">
      <c r="C65" s="113"/>
    </row>
  </sheetData>
  <autoFilter ref="A15:F63">
    <filterColumn colId="2"/>
  </autoFilter>
  <mergeCells count="7">
    <mergeCell ref="A14:E14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86"/>
  <sheetViews>
    <sheetView topLeftCell="A7" workbookViewId="0">
      <selection activeCell="D10" sqref="D10"/>
    </sheetView>
  </sheetViews>
  <sheetFormatPr defaultRowHeight="15"/>
  <cols>
    <col min="1" max="1" width="4.42578125" style="46" customWidth="1"/>
    <col min="2" max="2" width="10.140625" style="111" bestFit="1" customWidth="1"/>
    <col min="3" max="3" width="21.85546875" style="46" customWidth="1"/>
    <col min="4" max="4" width="47.5703125" style="46" customWidth="1"/>
    <col min="5" max="5" width="10.85546875" style="110" customWidth="1"/>
    <col min="6" max="16384" width="9.140625" style="46"/>
  </cols>
  <sheetData>
    <row r="1" spans="1:5" s="104" customFormat="1">
      <c r="A1" s="356" t="s">
        <v>16</v>
      </c>
      <c r="B1" s="356"/>
      <c r="C1" s="356"/>
      <c r="D1" s="356"/>
      <c r="E1" s="356"/>
    </row>
    <row r="2" spans="1:5" s="104" customFormat="1">
      <c r="A2" s="357"/>
      <c r="B2" s="357"/>
      <c r="C2" s="357"/>
      <c r="D2" s="357"/>
      <c r="E2" s="357"/>
    </row>
    <row r="3" spans="1:5" s="104" customFormat="1">
      <c r="A3" s="357" t="s">
        <v>0</v>
      </c>
      <c r="B3" s="357"/>
      <c r="C3" s="357"/>
      <c r="D3" s="357"/>
      <c r="E3" s="357"/>
    </row>
    <row r="4" spans="1:5" s="104" customFormat="1">
      <c r="A4" s="357" t="s">
        <v>630</v>
      </c>
      <c r="B4" s="357"/>
      <c r="C4" s="357"/>
      <c r="D4" s="357"/>
      <c r="E4" s="357"/>
    </row>
    <row r="5" spans="1:5">
      <c r="A5" s="355"/>
      <c r="B5" s="355"/>
      <c r="C5" s="355"/>
      <c r="D5" s="355"/>
      <c r="E5" s="355"/>
    </row>
    <row r="6" spans="1:5">
      <c r="A6" s="347" t="s">
        <v>2</v>
      </c>
      <c r="B6" s="347"/>
      <c r="C6" s="347"/>
      <c r="D6" s="347"/>
      <c r="E6" s="347"/>
    </row>
    <row r="7" spans="1:5" s="108" customFormat="1" ht="30" customHeight="1">
      <c r="A7" s="105" t="s">
        <v>3</v>
      </c>
      <c r="B7" s="106" t="s">
        <v>4</v>
      </c>
      <c r="C7" s="107" t="s">
        <v>5</v>
      </c>
      <c r="D7" s="107" t="s">
        <v>6</v>
      </c>
      <c r="E7" s="107" t="s">
        <v>7</v>
      </c>
    </row>
    <row r="8" spans="1:5" ht="30" customHeight="1">
      <c r="A8" s="42">
        <v>1</v>
      </c>
      <c r="B8" s="101">
        <f>38959+446+5177+9921+17813+4076+46+523+1002+1799-82</f>
        <v>79680</v>
      </c>
      <c r="C8" s="109" t="s">
        <v>18</v>
      </c>
      <c r="D8" s="45" t="s">
        <v>700</v>
      </c>
      <c r="E8" s="42" t="s">
        <v>678</v>
      </c>
    </row>
    <row r="9" spans="1:5" ht="15" customHeight="1">
      <c r="A9" s="42">
        <v>2</v>
      </c>
      <c r="B9" s="101">
        <f>16499+495+5425+204+887</f>
        <v>23510</v>
      </c>
      <c r="C9" s="47" t="s">
        <v>19</v>
      </c>
      <c r="D9" s="45" t="s">
        <v>701</v>
      </c>
      <c r="E9" s="42" t="s">
        <v>678</v>
      </c>
    </row>
    <row r="10" spans="1:5" ht="15" customHeight="1">
      <c r="A10" s="42">
        <v>3</v>
      </c>
      <c r="B10" s="101">
        <v>82</v>
      </c>
      <c r="C10" s="47" t="s">
        <v>17</v>
      </c>
      <c r="D10" s="45" t="s">
        <v>151</v>
      </c>
      <c r="E10" s="42" t="s">
        <v>678</v>
      </c>
    </row>
    <row r="11" spans="1:5" ht="15" customHeight="1">
      <c r="A11" s="42">
        <v>4</v>
      </c>
      <c r="B11" s="101">
        <v>778</v>
      </c>
      <c r="C11" s="47" t="s">
        <v>17</v>
      </c>
      <c r="D11" s="45" t="s">
        <v>152</v>
      </c>
      <c r="E11" s="42" t="s">
        <v>678</v>
      </c>
    </row>
    <row r="12" spans="1:5" ht="15" customHeight="1">
      <c r="A12" s="42">
        <v>5</v>
      </c>
      <c r="B12" s="101">
        <f>27708-778</f>
        <v>26930</v>
      </c>
      <c r="C12" s="47" t="s">
        <v>34</v>
      </c>
      <c r="D12" s="45" t="s">
        <v>632</v>
      </c>
      <c r="E12" s="42" t="s">
        <v>678</v>
      </c>
    </row>
    <row r="13" spans="1:5">
      <c r="C13" s="111"/>
      <c r="D13" s="102"/>
    </row>
    <row r="14" spans="1:5">
      <c r="A14" s="347" t="s">
        <v>8</v>
      </c>
      <c r="B14" s="347"/>
      <c r="C14" s="347"/>
      <c r="D14" s="347"/>
      <c r="E14" s="347"/>
    </row>
    <row r="15" spans="1:5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>
      <c r="A16" s="42">
        <v>1</v>
      </c>
      <c r="B16" s="112">
        <v>304.64</v>
      </c>
      <c r="C16" s="45" t="s">
        <v>645</v>
      </c>
      <c r="D16" s="45" t="s">
        <v>679</v>
      </c>
      <c r="E16" s="44" t="s">
        <v>678</v>
      </c>
    </row>
    <row r="17" spans="1:5" ht="45">
      <c r="A17" s="42">
        <v>2</v>
      </c>
      <c r="B17" s="112">
        <v>1658.6</v>
      </c>
      <c r="C17" s="45" t="s">
        <v>430</v>
      </c>
      <c r="D17" s="85" t="s">
        <v>702</v>
      </c>
      <c r="E17" s="44" t="s">
        <v>678</v>
      </c>
    </row>
    <row r="18" spans="1:5">
      <c r="A18" s="42">
        <v>3</v>
      </c>
      <c r="B18" s="112">
        <v>680.53</v>
      </c>
      <c r="C18" s="45" t="s">
        <v>456</v>
      </c>
      <c r="D18" s="27" t="s">
        <v>281</v>
      </c>
      <c r="E18" s="44" t="s">
        <v>678</v>
      </c>
    </row>
    <row r="19" spans="1:5">
      <c r="A19" s="42">
        <v>4</v>
      </c>
      <c r="B19" s="112">
        <v>405.62</v>
      </c>
      <c r="C19" s="45" t="s">
        <v>674</v>
      </c>
      <c r="D19" s="27" t="s">
        <v>703</v>
      </c>
      <c r="E19" s="44" t="s">
        <v>678</v>
      </c>
    </row>
    <row r="20" spans="1:5" ht="30">
      <c r="A20" s="42">
        <v>5</v>
      </c>
      <c r="B20" s="43">
        <v>223.65</v>
      </c>
      <c r="C20" s="45" t="s">
        <v>34</v>
      </c>
      <c r="D20" s="85" t="s">
        <v>633</v>
      </c>
      <c r="E20" s="44" t="s">
        <v>631</v>
      </c>
    </row>
    <row r="21" spans="1:5">
      <c r="A21" s="42">
        <v>6</v>
      </c>
      <c r="B21" s="43">
        <v>151.72999999999999</v>
      </c>
      <c r="C21" s="45" t="s">
        <v>698</v>
      </c>
      <c r="D21" s="85" t="s">
        <v>699</v>
      </c>
      <c r="E21" s="44" t="s">
        <v>684</v>
      </c>
    </row>
    <row r="22" spans="1:5">
      <c r="A22" s="42">
        <v>7</v>
      </c>
      <c r="B22" s="43">
        <v>158.81</v>
      </c>
      <c r="C22" s="45" t="s">
        <v>217</v>
      </c>
      <c r="D22" s="85" t="s">
        <v>290</v>
      </c>
      <c r="E22" s="44" t="s">
        <v>684</v>
      </c>
    </row>
    <row r="23" spans="1:5">
      <c r="A23" s="42">
        <v>8</v>
      </c>
      <c r="B23" s="43">
        <v>93.84</v>
      </c>
      <c r="C23" s="45" t="s">
        <v>217</v>
      </c>
      <c r="D23" s="85" t="s">
        <v>290</v>
      </c>
      <c r="E23" s="44" t="s">
        <v>684</v>
      </c>
    </row>
    <row r="24" spans="1:5">
      <c r="A24" s="42">
        <v>9</v>
      </c>
      <c r="B24" s="43">
        <v>165.27</v>
      </c>
      <c r="C24" s="45" t="s">
        <v>557</v>
      </c>
      <c r="D24" s="85" t="s">
        <v>285</v>
      </c>
      <c r="E24" s="44" t="s">
        <v>684</v>
      </c>
    </row>
    <row r="25" spans="1:5">
      <c r="A25" s="42">
        <v>10</v>
      </c>
      <c r="B25" s="43">
        <v>87.47</v>
      </c>
      <c r="C25" s="45" t="s">
        <v>697</v>
      </c>
      <c r="D25" s="26" t="s">
        <v>285</v>
      </c>
      <c r="E25" s="44" t="s">
        <v>684</v>
      </c>
    </row>
    <row r="26" spans="1:5">
      <c r="A26" s="42">
        <v>11</v>
      </c>
      <c r="B26" s="43">
        <v>392.7</v>
      </c>
      <c r="C26" s="45" t="s">
        <v>170</v>
      </c>
      <c r="D26" s="85" t="s">
        <v>696</v>
      </c>
      <c r="E26" s="44" t="s">
        <v>684</v>
      </c>
    </row>
    <row r="27" spans="1:5">
      <c r="A27" s="42">
        <v>12</v>
      </c>
      <c r="B27" s="43">
        <v>931.17</v>
      </c>
      <c r="C27" s="45" t="s">
        <v>707</v>
      </c>
      <c r="D27" s="45" t="s">
        <v>652</v>
      </c>
      <c r="E27" s="44" t="s">
        <v>684</v>
      </c>
    </row>
    <row r="28" spans="1:5">
      <c r="A28" s="42">
        <v>13</v>
      </c>
      <c r="B28" s="43">
        <v>8798.3799999999992</v>
      </c>
      <c r="C28" s="45" t="s">
        <v>707</v>
      </c>
      <c r="D28" s="28" t="s">
        <v>695</v>
      </c>
      <c r="E28" s="44" t="s">
        <v>684</v>
      </c>
    </row>
    <row r="29" spans="1:5">
      <c r="A29" s="42">
        <v>14</v>
      </c>
      <c r="B29" s="43">
        <v>36.630000000000003</v>
      </c>
      <c r="C29" s="45" t="s">
        <v>693</v>
      </c>
      <c r="D29" s="85" t="s">
        <v>694</v>
      </c>
      <c r="E29" s="44" t="s">
        <v>684</v>
      </c>
    </row>
    <row r="30" spans="1:5" ht="30">
      <c r="A30" s="42">
        <v>15</v>
      </c>
      <c r="B30" s="43">
        <v>765.18</v>
      </c>
      <c r="C30" s="45" t="s">
        <v>189</v>
      </c>
      <c r="D30" s="85" t="s">
        <v>704</v>
      </c>
      <c r="E30" s="44" t="s">
        <v>684</v>
      </c>
    </row>
    <row r="31" spans="1:5">
      <c r="A31" s="42">
        <v>16</v>
      </c>
      <c r="B31" s="43">
        <v>365.03</v>
      </c>
      <c r="C31" s="45" t="s">
        <v>549</v>
      </c>
      <c r="D31" s="85" t="s">
        <v>202</v>
      </c>
      <c r="E31" s="44" t="s">
        <v>684</v>
      </c>
    </row>
    <row r="32" spans="1:5">
      <c r="A32" s="42">
        <v>17</v>
      </c>
      <c r="B32" s="43">
        <v>1327.32</v>
      </c>
      <c r="C32" s="45" t="s">
        <v>692</v>
      </c>
      <c r="D32" s="85" t="s">
        <v>202</v>
      </c>
      <c r="E32" s="44" t="s">
        <v>684</v>
      </c>
    </row>
    <row r="33" spans="1:5">
      <c r="A33" s="42">
        <v>18</v>
      </c>
      <c r="B33" s="43">
        <v>3156.56</v>
      </c>
      <c r="C33" s="45" t="s">
        <v>186</v>
      </c>
      <c r="D33" s="85" t="s">
        <v>202</v>
      </c>
      <c r="E33" s="44" t="s">
        <v>684</v>
      </c>
    </row>
    <row r="34" spans="1:5">
      <c r="A34" s="42">
        <v>19</v>
      </c>
      <c r="B34" s="43">
        <v>8720</v>
      </c>
      <c r="C34" s="45" t="s">
        <v>691</v>
      </c>
      <c r="D34" s="26" t="s">
        <v>202</v>
      </c>
      <c r="E34" s="44" t="s">
        <v>684</v>
      </c>
    </row>
    <row r="35" spans="1:5">
      <c r="A35" s="42">
        <v>20</v>
      </c>
      <c r="B35" s="43">
        <v>16148.96</v>
      </c>
      <c r="C35" s="45" t="s">
        <v>623</v>
      </c>
      <c r="D35" s="27" t="s">
        <v>690</v>
      </c>
      <c r="E35" s="44" t="s">
        <v>684</v>
      </c>
    </row>
    <row r="36" spans="1:5">
      <c r="A36" s="42">
        <v>21</v>
      </c>
      <c r="B36" s="43">
        <v>267.61</v>
      </c>
      <c r="C36" s="45" t="s">
        <v>251</v>
      </c>
      <c r="D36" s="85" t="s">
        <v>689</v>
      </c>
      <c r="E36" s="44" t="s">
        <v>684</v>
      </c>
    </row>
    <row r="37" spans="1:5">
      <c r="A37" s="42">
        <v>22</v>
      </c>
      <c r="B37" s="43">
        <v>368.64</v>
      </c>
      <c r="C37" s="45" t="s">
        <v>595</v>
      </c>
      <c r="D37" s="85" t="s">
        <v>688</v>
      </c>
      <c r="E37" s="44" t="s">
        <v>684</v>
      </c>
    </row>
    <row r="38" spans="1:5" ht="15" customHeight="1">
      <c r="A38" s="42">
        <v>23</v>
      </c>
      <c r="B38" s="43">
        <v>309.94</v>
      </c>
      <c r="C38" s="45" t="s">
        <v>646</v>
      </c>
      <c r="D38" s="85" t="s">
        <v>687</v>
      </c>
      <c r="E38" s="44" t="s">
        <v>684</v>
      </c>
    </row>
    <row r="39" spans="1:5">
      <c r="A39" s="42">
        <v>24</v>
      </c>
      <c r="B39" s="43">
        <v>101.25</v>
      </c>
      <c r="C39" s="45" t="s">
        <v>251</v>
      </c>
      <c r="D39" s="85" t="s">
        <v>686</v>
      </c>
      <c r="E39" s="44" t="s">
        <v>684</v>
      </c>
    </row>
    <row r="40" spans="1:5">
      <c r="A40" s="42">
        <v>25</v>
      </c>
      <c r="B40" s="43">
        <v>83.94</v>
      </c>
      <c r="C40" s="45" t="s">
        <v>251</v>
      </c>
      <c r="D40" s="85" t="s">
        <v>685</v>
      </c>
      <c r="E40" s="44" t="s">
        <v>684</v>
      </c>
    </row>
    <row r="41" spans="1:5">
      <c r="A41" s="42">
        <v>26</v>
      </c>
      <c r="B41" s="43">
        <v>68.06</v>
      </c>
      <c r="C41" s="45" t="s">
        <v>251</v>
      </c>
      <c r="D41" s="85" t="s">
        <v>683</v>
      </c>
      <c r="E41" s="44" t="s">
        <v>684</v>
      </c>
    </row>
    <row r="42" spans="1:5">
      <c r="A42" s="42">
        <v>27</v>
      </c>
      <c r="B42" s="43">
        <v>22.8</v>
      </c>
      <c r="C42" s="45" t="s">
        <v>221</v>
      </c>
      <c r="D42" s="45" t="s">
        <v>652</v>
      </c>
      <c r="E42" s="44" t="s">
        <v>682</v>
      </c>
    </row>
    <row r="43" spans="1:5">
      <c r="A43" s="42">
        <v>28</v>
      </c>
      <c r="B43" s="75">
        <v>561.12</v>
      </c>
      <c r="C43" s="47" t="s">
        <v>34</v>
      </c>
      <c r="D43" s="45" t="s">
        <v>640</v>
      </c>
      <c r="E43" s="44" t="s">
        <v>639</v>
      </c>
    </row>
    <row r="44" spans="1:5">
      <c r="A44" s="42">
        <v>29</v>
      </c>
      <c r="B44" s="75">
        <v>24.42</v>
      </c>
      <c r="C44" s="47" t="s">
        <v>220</v>
      </c>
      <c r="D44" s="45" t="s">
        <v>657</v>
      </c>
      <c r="E44" s="44" t="s">
        <v>639</v>
      </c>
    </row>
    <row r="45" spans="1:5" ht="30">
      <c r="A45" s="42">
        <v>30</v>
      </c>
      <c r="B45" s="43">
        <v>2299.25</v>
      </c>
      <c r="C45" s="109" t="s">
        <v>615</v>
      </c>
      <c r="D45" s="109" t="s">
        <v>658</v>
      </c>
      <c r="E45" s="44" t="s">
        <v>639</v>
      </c>
    </row>
    <row r="46" spans="1:5">
      <c r="A46" s="42">
        <v>31</v>
      </c>
      <c r="B46" s="75">
        <v>645.30999999999995</v>
      </c>
      <c r="C46" s="47" t="s">
        <v>659</v>
      </c>
      <c r="D46" s="45" t="s">
        <v>660</v>
      </c>
      <c r="E46" s="44" t="s">
        <v>639</v>
      </c>
    </row>
    <row r="47" spans="1:5">
      <c r="A47" s="42">
        <v>32</v>
      </c>
      <c r="B47" s="75">
        <v>193.99</v>
      </c>
      <c r="C47" s="47" t="s">
        <v>661</v>
      </c>
      <c r="D47" s="45" t="s">
        <v>194</v>
      </c>
      <c r="E47" s="44" t="s">
        <v>639</v>
      </c>
    </row>
    <row r="48" spans="1:5">
      <c r="A48" s="42">
        <v>33</v>
      </c>
      <c r="B48" s="75">
        <v>1366.23</v>
      </c>
      <c r="C48" s="47" t="s">
        <v>603</v>
      </c>
      <c r="D48" s="45" t="s">
        <v>662</v>
      </c>
      <c r="E48" s="44" t="s">
        <v>639</v>
      </c>
    </row>
    <row r="49" spans="1:5">
      <c r="A49" s="42">
        <v>34</v>
      </c>
      <c r="B49" s="75">
        <v>4513.92</v>
      </c>
      <c r="C49" s="47" t="s">
        <v>663</v>
      </c>
      <c r="D49" s="45" t="s">
        <v>336</v>
      </c>
      <c r="E49" s="44" t="s">
        <v>639</v>
      </c>
    </row>
    <row r="50" spans="1:5">
      <c r="A50" s="42">
        <v>35</v>
      </c>
      <c r="B50" s="75">
        <v>31.49</v>
      </c>
      <c r="C50" s="47" t="s">
        <v>557</v>
      </c>
      <c r="D50" s="47" t="s">
        <v>285</v>
      </c>
      <c r="E50" s="44" t="s">
        <v>639</v>
      </c>
    </row>
    <row r="51" spans="1:5">
      <c r="A51" s="42">
        <v>36</v>
      </c>
      <c r="B51" s="75">
        <v>1190</v>
      </c>
      <c r="C51" s="47" t="s">
        <v>664</v>
      </c>
      <c r="D51" s="45" t="s">
        <v>265</v>
      </c>
      <c r="E51" s="44" t="s">
        <v>639</v>
      </c>
    </row>
    <row r="52" spans="1:5">
      <c r="A52" s="42">
        <v>37</v>
      </c>
      <c r="B52" s="75">
        <v>1060.05</v>
      </c>
      <c r="C52" s="45" t="s">
        <v>596</v>
      </c>
      <c r="D52" s="45" t="s">
        <v>612</v>
      </c>
      <c r="E52" s="44" t="s">
        <v>639</v>
      </c>
    </row>
    <row r="53" spans="1:5">
      <c r="A53" s="42">
        <v>38</v>
      </c>
      <c r="B53" s="75">
        <v>600.34</v>
      </c>
      <c r="C53" s="47" t="s">
        <v>665</v>
      </c>
      <c r="D53" s="45" t="s">
        <v>652</v>
      </c>
      <c r="E53" s="44" t="s">
        <v>639</v>
      </c>
    </row>
    <row r="54" spans="1:5">
      <c r="A54" s="42">
        <v>39</v>
      </c>
      <c r="B54" s="75">
        <v>624.75</v>
      </c>
      <c r="C54" s="47" t="s">
        <v>666</v>
      </c>
      <c r="D54" s="45" t="s">
        <v>667</v>
      </c>
      <c r="E54" s="44" t="s">
        <v>639</v>
      </c>
    </row>
    <row r="55" spans="1:5">
      <c r="A55" s="42">
        <v>40</v>
      </c>
      <c r="B55" s="75">
        <v>2250</v>
      </c>
      <c r="C55" s="47" t="s">
        <v>668</v>
      </c>
      <c r="D55" s="45" t="s">
        <v>669</v>
      </c>
      <c r="E55" s="44" t="s">
        <v>639</v>
      </c>
    </row>
    <row r="56" spans="1:5">
      <c r="A56" s="42">
        <v>41</v>
      </c>
      <c r="B56" s="75">
        <v>730</v>
      </c>
      <c r="C56" s="47" t="s">
        <v>670</v>
      </c>
      <c r="D56" s="45" t="s">
        <v>671</v>
      </c>
      <c r="E56" s="44" t="s">
        <v>639</v>
      </c>
    </row>
    <row r="57" spans="1:5">
      <c r="A57" s="42"/>
      <c r="B57" s="75">
        <v>730</v>
      </c>
      <c r="C57" s="47" t="s">
        <v>670</v>
      </c>
      <c r="D57" s="45" t="s">
        <v>671</v>
      </c>
      <c r="E57" s="44" t="s">
        <v>639</v>
      </c>
    </row>
    <row r="58" spans="1:5" ht="30">
      <c r="A58" s="42">
        <v>42</v>
      </c>
      <c r="B58" s="43">
        <v>2490</v>
      </c>
      <c r="C58" s="109" t="s">
        <v>672</v>
      </c>
      <c r="D58" s="45" t="s">
        <v>669</v>
      </c>
      <c r="E58" s="44" t="s">
        <v>639</v>
      </c>
    </row>
    <row r="59" spans="1:5" ht="30">
      <c r="A59" s="42">
        <v>43</v>
      </c>
      <c r="B59" s="43">
        <v>980</v>
      </c>
      <c r="C59" s="109" t="s">
        <v>672</v>
      </c>
      <c r="D59" s="47" t="s">
        <v>671</v>
      </c>
      <c r="E59" s="44" t="s">
        <v>639</v>
      </c>
    </row>
    <row r="60" spans="1:5">
      <c r="A60" s="42">
        <v>44</v>
      </c>
      <c r="B60" s="75">
        <v>1750</v>
      </c>
      <c r="C60" s="47" t="s">
        <v>252</v>
      </c>
      <c r="D60" s="45" t="s">
        <v>669</v>
      </c>
      <c r="E60" s="44" t="s">
        <v>639</v>
      </c>
    </row>
    <row r="61" spans="1:5">
      <c r="A61" s="42">
        <v>45</v>
      </c>
      <c r="B61" s="75">
        <v>730</v>
      </c>
      <c r="C61" s="47" t="s">
        <v>670</v>
      </c>
      <c r="D61" s="47" t="s">
        <v>671</v>
      </c>
      <c r="E61" s="44" t="s">
        <v>639</v>
      </c>
    </row>
    <row r="62" spans="1:5">
      <c r="A62" s="42">
        <v>46</v>
      </c>
      <c r="B62" s="75">
        <v>225.09</v>
      </c>
      <c r="C62" s="47" t="s">
        <v>673</v>
      </c>
      <c r="D62" s="45" t="s">
        <v>269</v>
      </c>
      <c r="E62" s="44" t="s">
        <v>639</v>
      </c>
    </row>
    <row r="63" spans="1:5" s="90" customFormat="1">
      <c r="A63" s="42">
        <v>47</v>
      </c>
      <c r="B63" s="75">
        <v>545.22</v>
      </c>
      <c r="C63" s="47" t="s">
        <v>674</v>
      </c>
      <c r="D63" s="45" t="s">
        <v>675</v>
      </c>
      <c r="E63" s="44" t="s">
        <v>639</v>
      </c>
    </row>
    <row r="64" spans="1:5">
      <c r="A64" s="42">
        <v>48</v>
      </c>
      <c r="B64" s="75">
        <v>350</v>
      </c>
      <c r="C64" s="47" t="s">
        <v>34</v>
      </c>
      <c r="D64" s="45" t="s">
        <v>48</v>
      </c>
      <c r="E64" s="44" t="s">
        <v>638</v>
      </c>
    </row>
    <row r="65" spans="1:5" ht="50.1" customHeight="1">
      <c r="A65" s="42">
        <v>49</v>
      </c>
      <c r="B65" s="43">
        <v>752</v>
      </c>
      <c r="C65" s="47" t="s">
        <v>207</v>
      </c>
      <c r="D65" s="109" t="s">
        <v>641</v>
      </c>
      <c r="E65" s="44" t="s">
        <v>638</v>
      </c>
    </row>
    <row r="66" spans="1:5">
      <c r="A66" s="42">
        <v>50</v>
      </c>
      <c r="B66" s="75">
        <v>323.68</v>
      </c>
      <c r="C66" s="47" t="s">
        <v>167</v>
      </c>
      <c r="D66" s="45" t="s">
        <v>440</v>
      </c>
      <c r="E66" s="44" t="s">
        <v>638</v>
      </c>
    </row>
    <row r="67" spans="1:5" ht="45">
      <c r="A67" s="42">
        <v>51</v>
      </c>
      <c r="B67" s="43">
        <v>407.68</v>
      </c>
      <c r="C67" s="47" t="s">
        <v>251</v>
      </c>
      <c r="D67" s="85" t="s">
        <v>642</v>
      </c>
      <c r="E67" s="44" t="s">
        <v>638</v>
      </c>
    </row>
    <row r="68" spans="1:5">
      <c r="A68" s="42">
        <v>52</v>
      </c>
      <c r="B68" s="75">
        <v>256</v>
      </c>
      <c r="C68" s="47" t="s">
        <v>643</v>
      </c>
      <c r="D68" s="45" t="s">
        <v>644</v>
      </c>
      <c r="E68" s="44" t="s">
        <v>638</v>
      </c>
    </row>
    <row r="69" spans="1:5">
      <c r="A69" s="42">
        <v>53</v>
      </c>
      <c r="B69" s="75">
        <v>2056.3200000000002</v>
      </c>
      <c r="C69" s="47" t="s">
        <v>645</v>
      </c>
      <c r="D69" s="45" t="s">
        <v>680</v>
      </c>
      <c r="E69" s="44" t="s">
        <v>638</v>
      </c>
    </row>
    <row r="70" spans="1:5">
      <c r="A70" s="42">
        <v>54</v>
      </c>
      <c r="B70" s="75">
        <v>53.55</v>
      </c>
      <c r="C70" s="47" t="s">
        <v>645</v>
      </c>
      <c r="D70" s="45" t="s">
        <v>681</v>
      </c>
      <c r="E70" s="44" t="s">
        <v>638</v>
      </c>
    </row>
    <row r="71" spans="1:5">
      <c r="A71" s="42">
        <v>55</v>
      </c>
      <c r="B71" s="75">
        <v>189.97</v>
      </c>
      <c r="C71" s="47" t="s">
        <v>646</v>
      </c>
      <c r="D71" s="45" t="s">
        <v>647</v>
      </c>
      <c r="E71" s="44" t="s">
        <v>638</v>
      </c>
    </row>
    <row r="72" spans="1:5">
      <c r="A72" s="42">
        <v>56</v>
      </c>
      <c r="B72" s="75">
        <v>46.08</v>
      </c>
      <c r="C72" s="47" t="s">
        <v>595</v>
      </c>
      <c r="D72" s="45" t="s">
        <v>648</v>
      </c>
      <c r="E72" s="44" t="s">
        <v>638</v>
      </c>
    </row>
    <row r="73" spans="1:5">
      <c r="A73" s="42">
        <v>57</v>
      </c>
      <c r="B73" s="75">
        <v>374.55</v>
      </c>
      <c r="C73" s="47" t="s">
        <v>649</v>
      </c>
      <c r="D73" s="45" t="s">
        <v>650</v>
      </c>
      <c r="E73" s="44" t="s">
        <v>638</v>
      </c>
    </row>
    <row r="74" spans="1:5">
      <c r="A74" s="42">
        <v>58</v>
      </c>
      <c r="B74" s="75">
        <v>434.83</v>
      </c>
      <c r="C74" s="47" t="s">
        <v>189</v>
      </c>
      <c r="D74" s="45" t="s">
        <v>651</v>
      </c>
      <c r="E74" s="44" t="s">
        <v>638</v>
      </c>
    </row>
    <row r="75" spans="1:5">
      <c r="A75" s="42">
        <v>59</v>
      </c>
      <c r="B75" s="75">
        <v>1306.9100000000001</v>
      </c>
      <c r="C75" s="47" t="s">
        <v>189</v>
      </c>
      <c r="D75" s="45" t="s">
        <v>652</v>
      </c>
      <c r="E75" s="44" t="s">
        <v>638</v>
      </c>
    </row>
    <row r="76" spans="1:5" ht="30">
      <c r="A76" s="42">
        <v>60</v>
      </c>
      <c r="B76" s="43">
        <v>128.09</v>
      </c>
      <c r="C76" s="47" t="s">
        <v>653</v>
      </c>
      <c r="D76" s="85" t="s">
        <v>654</v>
      </c>
      <c r="E76" s="44" t="s">
        <v>638</v>
      </c>
    </row>
    <row r="77" spans="1:5">
      <c r="A77" s="42">
        <v>61</v>
      </c>
      <c r="B77" s="75">
        <v>16148.96</v>
      </c>
      <c r="C77" s="85" t="s">
        <v>623</v>
      </c>
      <c r="D77" s="45" t="s">
        <v>655</v>
      </c>
      <c r="E77" s="44" t="s">
        <v>638</v>
      </c>
    </row>
    <row r="78" spans="1:5">
      <c r="A78" s="42">
        <v>62</v>
      </c>
      <c r="B78" s="75">
        <v>141.94</v>
      </c>
      <c r="C78" s="47" t="s">
        <v>656</v>
      </c>
      <c r="D78" s="45" t="s">
        <v>194</v>
      </c>
      <c r="E78" s="44" t="s">
        <v>638</v>
      </c>
    </row>
    <row r="79" spans="1:5">
      <c r="A79" s="42">
        <v>63</v>
      </c>
      <c r="B79" s="75">
        <v>25</v>
      </c>
      <c r="C79" s="47" t="s">
        <v>34</v>
      </c>
      <c r="D79" s="45" t="s">
        <v>71</v>
      </c>
      <c r="E79" s="44" t="s">
        <v>637</v>
      </c>
    </row>
    <row r="80" spans="1:5">
      <c r="A80" s="42">
        <v>64</v>
      </c>
      <c r="B80" s="75">
        <v>34.99</v>
      </c>
      <c r="C80" s="47" t="s">
        <v>676</v>
      </c>
      <c r="D80" s="45" t="s">
        <v>677</v>
      </c>
      <c r="E80" s="44" t="s">
        <v>637</v>
      </c>
    </row>
    <row r="81" spans="1:5">
      <c r="A81" s="42">
        <v>65</v>
      </c>
      <c r="B81" s="75">
        <v>315</v>
      </c>
      <c r="C81" s="47" t="s">
        <v>34</v>
      </c>
      <c r="D81" s="45" t="s">
        <v>48</v>
      </c>
      <c r="E81" s="44" t="s">
        <v>636</v>
      </c>
    </row>
    <row r="82" spans="1:5">
      <c r="A82" s="42"/>
      <c r="B82" s="75">
        <v>2250</v>
      </c>
      <c r="C82" s="47" t="s">
        <v>706</v>
      </c>
      <c r="D82" s="45" t="s">
        <v>669</v>
      </c>
      <c r="E82" s="44" t="s">
        <v>705</v>
      </c>
    </row>
    <row r="83" spans="1:5">
      <c r="A83" s="42">
        <v>66</v>
      </c>
      <c r="B83" s="43">
        <v>125</v>
      </c>
      <c r="C83" s="47" t="s">
        <v>34</v>
      </c>
      <c r="D83" s="45" t="s">
        <v>634</v>
      </c>
      <c r="E83" s="44" t="s">
        <v>635</v>
      </c>
    </row>
    <row r="85" spans="1:5">
      <c r="C85" s="113"/>
    </row>
    <row r="86" spans="1:5">
      <c r="C86" s="113"/>
    </row>
  </sheetData>
  <autoFilter ref="A15:E83">
    <filterColumn colId="2"/>
  </autoFilter>
  <mergeCells count="7">
    <mergeCell ref="A5:E5"/>
    <mergeCell ref="A1:E1"/>
    <mergeCell ref="A3:E3"/>
    <mergeCell ref="A4:E4"/>
    <mergeCell ref="A14:E14"/>
    <mergeCell ref="A2:E2"/>
    <mergeCell ref="A6:E6"/>
  </mergeCells>
  <pageMargins left="0.45" right="0.2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63"/>
  <sheetViews>
    <sheetView workbookViewId="0">
      <selection activeCell="D12" sqref="D12"/>
    </sheetView>
  </sheetViews>
  <sheetFormatPr defaultRowHeight="15"/>
  <cols>
    <col min="1" max="1" width="5.28515625" style="17" customWidth="1"/>
    <col min="2" max="2" width="10.140625" style="36" bestFit="1" customWidth="1"/>
    <col min="3" max="3" width="22.7109375" style="17" customWidth="1"/>
    <col min="4" max="4" width="47" style="17" customWidth="1"/>
    <col min="5" max="5" width="11.140625" style="89" customWidth="1"/>
    <col min="6" max="6" width="16.85546875" style="17" bestFit="1" customWidth="1"/>
    <col min="7" max="16384" width="9.140625" style="17"/>
  </cols>
  <sheetData>
    <row r="1" spans="1:11" s="15" customFormat="1">
      <c r="A1" s="361" t="s">
        <v>16</v>
      </c>
      <c r="B1" s="361"/>
      <c r="C1" s="361"/>
      <c r="D1" s="361"/>
      <c r="E1" s="361"/>
      <c r="F1" s="86"/>
    </row>
    <row r="2" spans="1:11" s="15" customFormat="1">
      <c r="B2" s="35"/>
      <c r="E2" s="87"/>
      <c r="F2" s="88"/>
    </row>
    <row r="3" spans="1:11" s="15" customFormat="1">
      <c r="A3" s="362" t="s">
        <v>0</v>
      </c>
      <c r="B3" s="362"/>
      <c r="C3" s="362"/>
      <c r="D3" s="362"/>
      <c r="E3" s="362"/>
      <c r="F3" s="86"/>
    </row>
    <row r="4" spans="1:11" s="15" customFormat="1">
      <c r="A4" s="362" t="s">
        <v>580</v>
      </c>
      <c r="B4" s="362"/>
      <c r="C4" s="362"/>
      <c r="D4" s="362"/>
      <c r="E4" s="362"/>
      <c r="F4" s="93"/>
      <c r="G4" s="94"/>
      <c r="H4" s="94"/>
      <c r="I4" s="94"/>
      <c r="J4" s="94"/>
      <c r="K4" s="94"/>
    </row>
    <row r="5" spans="1:11">
      <c r="F5" s="95"/>
      <c r="G5" s="95"/>
      <c r="H5" s="95"/>
      <c r="I5" s="95"/>
      <c r="J5" s="95"/>
      <c r="K5" s="95"/>
    </row>
    <row r="6" spans="1:11">
      <c r="A6" s="15" t="s">
        <v>2</v>
      </c>
      <c r="F6" s="96"/>
      <c r="G6" s="97"/>
      <c r="H6" s="95"/>
      <c r="I6" s="95"/>
      <c r="J6" s="95"/>
      <c r="K6" s="95"/>
    </row>
    <row r="7" spans="1:11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91" t="s">
        <v>7</v>
      </c>
      <c r="F7" s="98"/>
      <c r="G7" s="98"/>
      <c r="H7" s="98"/>
      <c r="I7" s="98"/>
      <c r="J7" s="98"/>
      <c r="K7" s="98"/>
    </row>
    <row r="8" spans="1:11" ht="30" customHeight="1">
      <c r="A8" s="22">
        <v>1</v>
      </c>
      <c r="B8" s="100">
        <f>73802+435+5019+9649+8179+49+547+1051-3881</f>
        <v>94850</v>
      </c>
      <c r="C8" s="24" t="s">
        <v>18</v>
      </c>
      <c r="D8" s="27" t="s">
        <v>625</v>
      </c>
      <c r="E8" s="92" t="s">
        <v>628</v>
      </c>
      <c r="F8" s="95"/>
      <c r="G8" s="95"/>
      <c r="H8" s="95"/>
      <c r="I8" s="95"/>
      <c r="J8" s="95"/>
      <c r="K8" s="95"/>
    </row>
    <row r="9" spans="1:11" ht="28.5" customHeight="1">
      <c r="A9" s="22">
        <v>2</v>
      </c>
      <c r="B9" s="100">
        <f>16156+486+5312+199+17388+1894+489</f>
        <v>41924</v>
      </c>
      <c r="C9" s="26" t="s">
        <v>19</v>
      </c>
      <c r="D9" s="27" t="s">
        <v>626</v>
      </c>
      <c r="E9" s="22" t="s">
        <v>629</v>
      </c>
    </row>
    <row r="10" spans="1:11" ht="14.1" customHeight="1">
      <c r="A10" s="22">
        <v>3</v>
      </c>
      <c r="B10" s="101">
        <v>3881</v>
      </c>
      <c r="C10" s="26" t="s">
        <v>17</v>
      </c>
      <c r="D10" s="27" t="s">
        <v>151</v>
      </c>
      <c r="E10" s="25" t="s">
        <v>628</v>
      </c>
    </row>
    <row r="11" spans="1:11" ht="14.1" customHeight="1">
      <c r="A11" s="22">
        <v>4</v>
      </c>
      <c r="B11" s="101">
        <v>26564</v>
      </c>
      <c r="C11" s="26" t="s">
        <v>34</v>
      </c>
      <c r="D11" s="27" t="s">
        <v>627</v>
      </c>
      <c r="E11" s="25" t="s">
        <v>584</v>
      </c>
    </row>
    <row r="12" spans="1:11">
      <c r="C12" s="36"/>
      <c r="D12" s="16"/>
    </row>
    <row r="13" spans="1:11">
      <c r="A13" s="363" t="s">
        <v>8</v>
      </c>
      <c r="B13" s="363"/>
      <c r="C13" s="363"/>
      <c r="D13" s="363"/>
      <c r="E13" s="363"/>
    </row>
    <row r="14" spans="1:11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11" s="46" customFormat="1" ht="30">
      <c r="A15" s="42">
        <v>1</v>
      </c>
      <c r="B15" s="43">
        <v>105.64</v>
      </c>
      <c r="C15" s="27" t="s">
        <v>34</v>
      </c>
      <c r="D15" s="85" t="s">
        <v>588</v>
      </c>
      <c r="E15" s="44" t="s">
        <v>587</v>
      </c>
    </row>
    <row r="16" spans="1:11" s="46" customFormat="1">
      <c r="A16" s="40">
        <v>2</v>
      </c>
      <c r="B16" s="43">
        <v>100</v>
      </c>
      <c r="C16" s="27" t="s">
        <v>34</v>
      </c>
      <c r="D16" s="27" t="s">
        <v>36</v>
      </c>
      <c r="E16" s="44" t="s">
        <v>586</v>
      </c>
    </row>
    <row r="17" spans="1:5" s="46" customFormat="1">
      <c r="A17" s="42">
        <v>3</v>
      </c>
      <c r="B17" s="43">
        <v>785.05</v>
      </c>
      <c r="C17" s="27" t="s">
        <v>249</v>
      </c>
      <c r="D17" s="27" t="s">
        <v>610</v>
      </c>
      <c r="E17" s="44" t="s">
        <v>586</v>
      </c>
    </row>
    <row r="18" spans="1:5" s="46" customFormat="1">
      <c r="A18" s="40">
        <v>4</v>
      </c>
      <c r="B18" s="43">
        <v>26.99</v>
      </c>
      <c r="C18" s="27" t="s">
        <v>595</v>
      </c>
      <c r="D18" s="27" t="s">
        <v>611</v>
      </c>
      <c r="E18" s="44" t="s">
        <v>586</v>
      </c>
    </row>
    <row r="19" spans="1:5" s="46" customFormat="1">
      <c r="A19" s="42">
        <v>5</v>
      </c>
      <c r="B19" s="43">
        <v>5.44</v>
      </c>
      <c r="C19" s="27" t="s">
        <v>250</v>
      </c>
      <c r="D19" s="27" t="s">
        <v>194</v>
      </c>
      <c r="E19" s="44" t="s">
        <v>586</v>
      </c>
    </row>
    <row r="20" spans="1:5" s="46" customFormat="1">
      <c r="A20" s="40">
        <v>6</v>
      </c>
      <c r="B20" s="43">
        <v>1060.05</v>
      </c>
      <c r="C20" s="27" t="s">
        <v>596</v>
      </c>
      <c r="D20" s="27" t="s">
        <v>612</v>
      </c>
      <c r="E20" s="44" t="s">
        <v>586</v>
      </c>
    </row>
    <row r="21" spans="1:5" s="46" customFormat="1">
      <c r="A21" s="42">
        <v>7</v>
      </c>
      <c r="B21" s="32">
        <v>4513.92</v>
      </c>
      <c r="C21" s="27" t="s">
        <v>597</v>
      </c>
      <c r="D21" s="27" t="s">
        <v>336</v>
      </c>
      <c r="E21" s="44" t="s">
        <v>586</v>
      </c>
    </row>
    <row r="22" spans="1:5" s="46" customFormat="1">
      <c r="A22" s="40">
        <v>8</v>
      </c>
      <c r="B22" s="32">
        <v>1100</v>
      </c>
      <c r="C22" s="27" t="s">
        <v>598</v>
      </c>
      <c r="D22" s="28" t="s">
        <v>613</v>
      </c>
      <c r="E22" s="44" t="s">
        <v>586</v>
      </c>
    </row>
    <row r="23" spans="1:5" s="46" customFormat="1">
      <c r="A23" s="42">
        <v>9</v>
      </c>
      <c r="B23" s="32">
        <v>809.49</v>
      </c>
      <c r="C23" s="27" t="s">
        <v>244</v>
      </c>
      <c r="D23" s="26" t="s">
        <v>202</v>
      </c>
      <c r="E23" s="44" t="s">
        <v>586</v>
      </c>
    </row>
    <row r="24" spans="1:5" s="46" customFormat="1">
      <c r="A24" s="40">
        <v>10</v>
      </c>
      <c r="B24" s="32">
        <v>418.88</v>
      </c>
      <c r="C24" s="27" t="s">
        <v>599</v>
      </c>
      <c r="D24" s="45" t="s">
        <v>560</v>
      </c>
      <c r="E24" s="44" t="s">
        <v>586</v>
      </c>
    </row>
    <row r="25" spans="1:5" s="90" customFormat="1" ht="60">
      <c r="A25" s="42">
        <v>11</v>
      </c>
      <c r="B25" s="23">
        <v>832.22</v>
      </c>
      <c r="C25" s="27" t="s">
        <v>251</v>
      </c>
      <c r="D25" s="70" t="s">
        <v>600</v>
      </c>
      <c r="E25" s="44" t="s">
        <v>586</v>
      </c>
    </row>
    <row r="26" spans="1:5" s="46" customFormat="1">
      <c r="A26" s="40">
        <v>12</v>
      </c>
      <c r="B26" s="43">
        <v>8720</v>
      </c>
      <c r="C26" s="27" t="s">
        <v>171</v>
      </c>
      <c r="D26" s="26" t="s">
        <v>202</v>
      </c>
      <c r="E26" s="44" t="s">
        <v>589</v>
      </c>
    </row>
    <row r="27" spans="1:5" s="46" customFormat="1">
      <c r="A27" s="40">
        <v>13</v>
      </c>
      <c r="B27" s="43">
        <v>1223.4100000000001</v>
      </c>
      <c r="C27" s="27" t="s">
        <v>160</v>
      </c>
      <c r="D27" s="26" t="s">
        <v>202</v>
      </c>
      <c r="E27" s="44" t="s">
        <v>589</v>
      </c>
    </row>
    <row r="28" spans="1:5" s="46" customFormat="1">
      <c r="A28" s="40">
        <v>14</v>
      </c>
      <c r="B28" s="43">
        <v>3635.6</v>
      </c>
      <c r="C28" s="27" t="s">
        <v>186</v>
      </c>
      <c r="D28" s="26" t="s">
        <v>202</v>
      </c>
      <c r="E28" s="44" t="s">
        <v>589</v>
      </c>
    </row>
    <row r="29" spans="1:5" s="46" customFormat="1">
      <c r="A29" s="40">
        <v>15</v>
      </c>
      <c r="B29" s="43">
        <v>627.14</v>
      </c>
      <c r="C29" s="27" t="s">
        <v>590</v>
      </c>
      <c r="D29" s="26" t="s">
        <v>269</v>
      </c>
      <c r="E29" s="44" t="s">
        <v>589</v>
      </c>
    </row>
    <row r="30" spans="1:5" s="46" customFormat="1">
      <c r="A30" s="40">
        <v>16</v>
      </c>
      <c r="B30" s="43">
        <v>380.8</v>
      </c>
      <c r="C30" s="27" t="s">
        <v>591</v>
      </c>
      <c r="D30" s="26" t="s">
        <v>592</v>
      </c>
      <c r="E30" s="44" t="s">
        <v>589</v>
      </c>
    </row>
    <row r="31" spans="1:5" s="46" customFormat="1">
      <c r="A31" s="40">
        <v>17</v>
      </c>
      <c r="B31" s="43">
        <v>6333.18</v>
      </c>
      <c r="C31" s="27" t="s">
        <v>593</v>
      </c>
      <c r="D31" s="26" t="s">
        <v>594</v>
      </c>
      <c r="E31" s="44" t="s">
        <v>589</v>
      </c>
    </row>
    <row r="32" spans="1:5" s="46" customFormat="1" ht="30">
      <c r="A32" s="40">
        <v>18</v>
      </c>
      <c r="B32" s="43">
        <v>2284</v>
      </c>
      <c r="C32" s="28" t="s">
        <v>615</v>
      </c>
      <c r="D32" s="70" t="s">
        <v>616</v>
      </c>
      <c r="E32" s="44" t="s">
        <v>617</v>
      </c>
    </row>
    <row r="33" spans="1:6" s="46" customFormat="1">
      <c r="A33" s="40">
        <v>19</v>
      </c>
      <c r="B33" s="43">
        <v>411.54</v>
      </c>
      <c r="C33" s="28" t="s">
        <v>235</v>
      </c>
      <c r="D33" s="33" t="s">
        <v>188</v>
      </c>
      <c r="E33" s="44" t="s">
        <v>617</v>
      </c>
    </row>
    <row r="34" spans="1:6" s="46" customFormat="1">
      <c r="A34" s="40">
        <v>20</v>
      </c>
      <c r="B34" s="43">
        <v>815.67</v>
      </c>
      <c r="C34" s="28" t="s">
        <v>618</v>
      </c>
      <c r="D34" s="33" t="s">
        <v>325</v>
      </c>
      <c r="E34" s="44" t="s">
        <v>617</v>
      </c>
    </row>
    <row r="35" spans="1:6" s="46" customFormat="1">
      <c r="A35" s="40">
        <v>21</v>
      </c>
      <c r="B35" s="43">
        <v>298.45</v>
      </c>
      <c r="C35" s="28" t="s">
        <v>619</v>
      </c>
      <c r="D35" s="70" t="s">
        <v>620</v>
      </c>
      <c r="E35" s="44" t="s">
        <v>617</v>
      </c>
    </row>
    <row r="36" spans="1:6" s="46" customFormat="1">
      <c r="A36" s="40">
        <v>22</v>
      </c>
      <c r="B36" s="43">
        <v>892.5</v>
      </c>
      <c r="C36" s="28" t="s">
        <v>422</v>
      </c>
      <c r="D36" s="70" t="s">
        <v>621</v>
      </c>
      <c r="E36" s="44" t="s">
        <v>617</v>
      </c>
    </row>
    <row r="37" spans="1:6" s="46" customFormat="1">
      <c r="A37" s="40">
        <v>23</v>
      </c>
      <c r="B37" s="43">
        <v>785.4</v>
      </c>
      <c r="C37" s="28" t="s">
        <v>622</v>
      </c>
      <c r="D37" s="70" t="s">
        <v>353</v>
      </c>
      <c r="E37" s="44" t="s">
        <v>617</v>
      </c>
    </row>
    <row r="38" spans="1:6" s="46" customFormat="1">
      <c r="A38" s="40">
        <v>24</v>
      </c>
      <c r="B38" s="43">
        <v>553.83000000000004</v>
      </c>
      <c r="C38" s="28" t="s">
        <v>189</v>
      </c>
      <c r="D38" s="33" t="s">
        <v>206</v>
      </c>
      <c r="E38" s="44" t="s">
        <v>617</v>
      </c>
    </row>
    <row r="39" spans="1:6" s="46" customFormat="1">
      <c r="A39" s="40">
        <v>25</v>
      </c>
      <c r="B39" s="43">
        <v>1404.96</v>
      </c>
      <c r="C39" s="28" t="s">
        <v>189</v>
      </c>
      <c r="D39" s="33" t="s">
        <v>188</v>
      </c>
      <c r="E39" s="44" t="s">
        <v>617</v>
      </c>
    </row>
    <row r="40" spans="1:6" s="46" customFormat="1">
      <c r="A40" s="40">
        <v>26</v>
      </c>
      <c r="B40" s="43">
        <v>1683.14</v>
      </c>
      <c r="C40" s="28" t="s">
        <v>167</v>
      </c>
      <c r="D40" s="27" t="s">
        <v>311</v>
      </c>
      <c r="E40" s="44" t="s">
        <v>617</v>
      </c>
    </row>
    <row r="41" spans="1:6" s="46" customFormat="1">
      <c r="A41" s="40">
        <v>27</v>
      </c>
      <c r="B41" s="43">
        <v>3470.84</v>
      </c>
      <c r="C41" s="28" t="s">
        <v>264</v>
      </c>
      <c r="D41" s="27" t="s">
        <v>265</v>
      </c>
      <c r="E41" s="44" t="s">
        <v>617</v>
      </c>
    </row>
    <row r="42" spans="1:6" s="46" customFormat="1">
      <c r="A42" s="40">
        <v>28</v>
      </c>
      <c r="B42" s="43">
        <v>15628.04</v>
      </c>
      <c r="C42" s="28" t="s">
        <v>623</v>
      </c>
      <c r="D42" s="27" t="s">
        <v>624</v>
      </c>
      <c r="E42" s="44" t="s">
        <v>617</v>
      </c>
    </row>
    <row r="43" spans="1:6" s="46" customFormat="1" ht="30">
      <c r="A43" s="40">
        <v>29</v>
      </c>
      <c r="B43" s="43">
        <v>263.08999999999997</v>
      </c>
      <c r="C43" s="27" t="s">
        <v>34</v>
      </c>
      <c r="D43" s="28" t="s">
        <v>585</v>
      </c>
      <c r="E43" s="44" t="s">
        <v>584</v>
      </c>
      <c r="F43" s="102"/>
    </row>
    <row r="44" spans="1:6" s="46" customFormat="1" ht="45">
      <c r="A44" s="40">
        <v>30</v>
      </c>
      <c r="B44" s="43">
        <v>350</v>
      </c>
      <c r="C44" s="27" t="s">
        <v>598</v>
      </c>
      <c r="D44" s="28" t="s">
        <v>614</v>
      </c>
      <c r="E44" s="44" t="s">
        <v>584</v>
      </c>
    </row>
    <row r="45" spans="1:6" s="46" customFormat="1" ht="30">
      <c r="A45" s="40">
        <v>31</v>
      </c>
      <c r="B45" s="43">
        <v>69.599999999999994</v>
      </c>
      <c r="C45" s="27" t="s">
        <v>34</v>
      </c>
      <c r="D45" s="85" t="s">
        <v>53</v>
      </c>
      <c r="E45" s="44" t="s">
        <v>583</v>
      </c>
    </row>
    <row r="46" spans="1:6" s="46" customFormat="1" ht="30">
      <c r="A46" s="40">
        <v>32</v>
      </c>
      <c r="B46" s="43">
        <v>11.3</v>
      </c>
      <c r="C46" s="27" t="s">
        <v>34</v>
      </c>
      <c r="D46" s="85" t="s">
        <v>126</v>
      </c>
      <c r="E46" s="44" t="s">
        <v>582</v>
      </c>
    </row>
    <row r="47" spans="1:6" s="46" customFormat="1">
      <c r="A47" s="40">
        <v>33</v>
      </c>
      <c r="B47" s="43">
        <v>286.43</v>
      </c>
      <c r="C47" s="83" t="s">
        <v>603</v>
      </c>
      <c r="D47" s="85" t="s">
        <v>608</v>
      </c>
      <c r="E47" s="44" t="s">
        <v>582</v>
      </c>
    </row>
    <row r="48" spans="1:6" s="46" customFormat="1">
      <c r="A48" s="40">
        <v>34</v>
      </c>
      <c r="B48" s="43">
        <v>141.63</v>
      </c>
      <c r="C48" s="83" t="s">
        <v>609</v>
      </c>
      <c r="D48" s="85" t="s">
        <v>194</v>
      </c>
      <c r="E48" s="44" t="s">
        <v>582</v>
      </c>
    </row>
    <row r="49" spans="1:10" s="46" customFormat="1">
      <c r="A49" s="40">
        <v>35</v>
      </c>
      <c r="B49" s="43">
        <v>150</v>
      </c>
      <c r="C49" s="27" t="s">
        <v>34</v>
      </c>
      <c r="D49" s="45" t="s">
        <v>48</v>
      </c>
      <c r="E49" s="44" t="s">
        <v>581</v>
      </c>
    </row>
    <row r="50" spans="1:10" s="46" customFormat="1">
      <c r="A50" s="40">
        <v>36</v>
      </c>
      <c r="B50" s="32">
        <v>449.5</v>
      </c>
      <c r="C50" s="27" t="s">
        <v>606</v>
      </c>
      <c r="D50" s="27" t="s">
        <v>271</v>
      </c>
      <c r="E50" s="34" t="s">
        <v>607</v>
      </c>
    </row>
    <row r="51" spans="1:10" s="46" customFormat="1">
      <c r="A51" s="40">
        <v>37</v>
      </c>
      <c r="B51" s="32">
        <v>573.27</v>
      </c>
      <c r="C51" s="58" t="s">
        <v>456</v>
      </c>
      <c r="D51" s="27" t="s">
        <v>281</v>
      </c>
      <c r="E51" s="34" t="s">
        <v>607</v>
      </c>
    </row>
    <row r="52" spans="1:10" s="46" customFormat="1">
      <c r="A52" s="40">
        <v>38</v>
      </c>
      <c r="B52" s="75">
        <v>834.17</v>
      </c>
      <c r="C52" s="83" t="s">
        <v>491</v>
      </c>
      <c r="D52" s="26" t="s">
        <v>202</v>
      </c>
      <c r="E52" s="84" t="s">
        <v>601</v>
      </c>
    </row>
    <row r="53" spans="1:10" s="46" customFormat="1">
      <c r="A53" s="40">
        <v>39</v>
      </c>
      <c r="B53" s="75">
        <v>770</v>
      </c>
      <c r="C53" s="83" t="s">
        <v>598</v>
      </c>
      <c r="D53" s="45" t="s">
        <v>602</v>
      </c>
      <c r="E53" s="84" t="s">
        <v>601</v>
      </c>
    </row>
    <row r="54" spans="1:10" s="46" customFormat="1">
      <c r="A54" s="40">
        <v>40</v>
      </c>
      <c r="B54" s="75">
        <v>59.26</v>
      </c>
      <c r="C54" s="83" t="s">
        <v>603</v>
      </c>
      <c r="D54" s="47" t="s">
        <v>608</v>
      </c>
      <c r="E54" s="84" t="s">
        <v>601</v>
      </c>
    </row>
    <row r="55" spans="1:10" s="46" customFormat="1">
      <c r="A55" s="40">
        <v>41</v>
      </c>
      <c r="B55" s="43">
        <v>51.73</v>
      </c>
      <c r="C55" s="45" t="s">
        <v>604</v>
      </c>
      <c r="D55" s="85" t="s">
        <v>605</v>
      </c>
      <c r="E55" s="44" t="s">
        <v>601</v>
      </c>
    </row>
    <row r="56" spans="1:10">
      <c r="E56" s="99"/>
    </row>
    <row r="57" spans="1:10">
      <c r="B57" s="359"/>
      <c r="C57" s="359"/>
      <c r="G57" s="359"/>
      <c r="H57" s="359"/>
      <c r="J57" s="99"/>
    </row>
    <row r="58" spans="1:10">
      <c r="B58" s="359"/>
      <c r="C58" s="359"/>
      <c r="E58" s="17"/>
      <c r="G58" s="359"/>
      <c r="H58" s="359"/>
    </row>
    <row r="59" spans="1:10">
      <c r="D59" s="360"/>
      <c r="E59" s="360"/>
      <c r="G59" s="36"/>
      <c r="I59" s="360"/>
      <c r="J59" s="360"/>
    </row>
    <row r="60" spans="1:10">
      <c r="D60" s="360"/>
      <c r="E60" s="360"/>
      <c r="G60" s="36"/>
      <c r="I60" s="360"/>
      <c r="J60" s="360"/>
    </row>
    <row r="61" spans="1:10">
      <c r="D61" s="358"/>
      <c r="E61" s="358"/>
      <c r="G61" s="36"/>
      <c r="I61" s="358"/>
      <c r="J61" s="358"/>
    </row>
    <row r="62" spans="1:10">
      <c r="D62" s="358"/>
      <c r="E62" s="358"/>
      <c r="G62" s="36"/>
      <c r="I62" s="358"/>
      <c r="J62" s="358"/>
    </row>
    <row r="63" spans="1:10">
      <c r="G63" s="36"/>
      <c r="J63" s="99"/>
    </row>
  </sheetData>
  <autoFilter ref="A14:K14"/>
  <mergeCells count="16">
    <mergeCell ref="D60:E60"/>
    <mergeCell ref="D61:E61"/>
    <mergeCell ref="D62:E62"/>
    <mergeCell ref="A1:E1"/>
    <mergeCell ref="A3:E3"/>
    <mergeCell ref="A4:E4"/>
    <mergeCell ref="A13:E13"/>
    <mergeCell ref="B58:C58"/>
    <mergeCell ref="D59:E59"/>
    <mergeCell ref="B57:C57"/>
    <mergeCell ref="I62:J62"/>
    <mergeCell ref="G57:H57"/>
    <mergeCell ref="G58:H58"/>
    <mergeCell ref="I59:J59"/>
    <mergeCell ref="I60:J60"/>
    <mergeCell ref="I61:J61"/>
  </mergeCells>
  <pageMargins left="0.45" right="0.2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53"/>
  <sheetViews>
    <sheetView topLeftCell="A4" workbookViewId="0">
      <selection activeCell="D30" sqref="D30"/>
    </sheetView>
  </sheetViews>
  <sheetFormatPr defaultRowHeight="15"/>
  <cols>
    <col min="1" max="1" width="5.28515625" style="17" customWidth="1"/>
    <col min="2" max="2" width="9.5703125" style="36" customWidth="1"/>
    <col min="3" max="3" width="22.7109375" style="17" customWidth="1"/>
    <col min="4" max="4" width="46.5703125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6" s="15" customFormat="1">
      <c r="A1" s="361" t="s">
        <v>16</v>
      </c>
      <c r="B1" s="361"/>
      <c r="C1" s="361"/>
      <c r="D1" s="361"/>
      <c r="E1" s="361"/>
      <c r="F1" s="79"/>
    </row>
    <row r="2" spans="1:6" s="15" customFormat="1">
      <c r="B2" s="35"/>
      <c r="E2" s="80"/>
      <c r="F2" s="81"/>
    </row>
    <row r="3" spans="1:6" s="15" customFormat="1">
      <c r="A3" s="362" t="s">
        <v>0</v>
      </c>
      <c r="B3" s="362"/>
      <c r="C3" s="362"/>
      <c r="D3" s="362"/>
      <c r="E3" s="362"/>
      <c r="F3" s="79"/>
    </row>
    <row r="4" spans="1:6" s="15" customFormat="1">
      <c r="A4" s="362" t="s">
        <v>537</v>
      </c>
      <c r="B4" s="362"/>
      <c r="C4" s="362"/>
      <c r="D4" s="362"/>
      <c r="E4" s="362"/>
      <c r="F4" s="79"/>
    </row>
    <row r="6" spans="1:6">
      <c r="A6" s="15" t="s">
        <v>2</v>
      </c>
    </row>
    <row r="7" spans="1:6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20" t="s">
        <v>7</v>
      </c>
    </row>
    <row r="8" spans="1:6" ht="30" customHeight="1">
      <c r="A8" s="22">
        <v>1</v>
      </c>
      <c r="B8" s="38">
        <f>27429+310+3587+6857+7936+12736+139+1596+3052+3532-475</f>
        <v>66699</v>
      </c>
      <c r="C8" s="24" t="s">
        <v>18</v>
      </c>
      <c r="D8" s="27" t="s">
        <v>571</v>
      </c>
      <c r="E8" s="22" t="s">
        <v>545</v>
      </c>
    </row>
    <row r="9" spans="1:6" ht="14.1" customHeight="1">
      <c r="A9" s="22">
        <v>2</v>
      </c>
      <c r="B9" s="38">
        <f>14969+450+4921+186+804</f>
        <v>21330</v>
      </c>
      <c r="C9" s="26" t="s">
        <v>19</v>
      </c>
      <c r="D9" s="27" t="s">
        <v>572</v>
      </c>
      <c r="E9" s="25" t="s">
        <v>545</v>
      </c>
    </row>
    <row r="10" spans="1:6" ht="14.1" customHeight="1">
      <c r="A10" s="22">
        <v>3</v>
      </c>
      <c r="B10" s="43">
        <v>475</v>
      </c>
      <c r="C10" s="26" t="s">
        <v>17</v>
      </c>
      <c r="D10" s="27" t="s">
        <v>151</v>
      </c>
      <c r="E10" s="25" t="s">
        <v>541</v>
      </c>
    </row>
    <row r="11" spans="1:6" ht="14.1" customHeight="1">
      <c r="A11" s="22">
        <v>4</v>
      </c>
      <c r="B11" s="43">
        <v>27208</v>
      </c>
      <c r="C11" s="26" t="s">
        <v>34</v>
      </c>
      <c r="D11" s="27" t="s">
        <v>573</v>
      </c>
      <c r="E11" s="25" t="s">
        <v>541</v>
      </c>
    </row>
    <row r="12" spans="1:6">
      <c r="C12" s="36"/>
      <c r="D12" s="16"/>
    </row>
    <row r="13" spans="1:6">
      <c r="A13" s="363" t="s">
        <v>8</v>
      </c>
      <c r="B13" s="363"/>
      <c r="C13" s="363"/>
      <c r="D13" s="363"/>
      <c r="E13" s="363"/>
    </row>
    <row r="14" spans="1:6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6" ht="30">
      <c r="A15" s="40">
        <v>1</v>
      </c>
      <c r="B15" s="23">
        <v>204.65</v>
      </c>
      <c r="C15" s="27" t="s">
        <v>34</v>
      </c>
      <c r="D15" s="82" t="s">
        <v>543</v>
      </c>
      <c r="E15" s="25" t="s">
        <v>542</v>
      </c>
    </row>
    <row r="16" spans="1:6" s="46" customFormat="1" ht="14.1" customHeight="1">
      <c r="A16" s="42">
        <v>2</v>
      </c>
      <c r="B16" s="43">
        <v>385.46</v>
      </c>
      <c r="C16" s="45" t="s">
        <v>162</v>
      </c>
      <c r="D16" s="27" t="s">
        <v>568</v>
      </c>
      <c r="E16" s="44" t="s">
        <v>545</v>
      </c>
    </row>
    <row r="17" spans="1:5" s="46" customFormat="1" ht="14.1" customHeight="1">
      <c r="A17" s="40">
        <v>3</v>
      </c>
      <c r="B17" s="75">
        <v>5.39</v>
      </c>
      <c r="C17" s="83" t="s">
        <v>168</v>
      </c>
      <c r="D17" s="45" t="s">
        <v>194</v>
      </c>
      <c r="E17" s="44" t="s">
        <v>545</v>
      </c>
    </row>
    <row r="18" spans="1:5" s="46" customFormat="1" ht="14.1" customHeight="1">
      <c r="A18" s="42">
        <v>4</v>
      </c>
      <c r="B18" s="43">
        <v>859.06</v>
      </c>
      <c r="C18" s="45" t="s">
        <v>563</v>
      </c>
      <c r="D18" s="45" t="s">
        <v>564</v>
      </c>
      <c r="E18" s="44" t="s">
        <v>545</v>
      </c>
    </row>
    <row r="19" spans="1:5" s="46" customFormat="1" ht="14.1" customHeight="1">
      <c r="A19" s="40">
        <v>5</v>
      </c>
      <c r="B19" s="43">
        <v>935.33</v>
      </c>
      <c r="C19" s="45" t="s">
        <v>456</v>
      </c>
      <c r="D19" s="27" t="s">
        <v>281</v>
      </c>
      <c r="E19" s="44" t="s">
        <v>545</v>
      </c>
    </row>
    <row r="20" spans="1:5" s="46" customFormat="1" ht="14.1" customHeight="1">
      <c r="A20" s="42">
        <v>6</v>
      </c>
      <c r="B20" s="43">
        <v>699.08</v>
      </c>
      <c r="C20" s="45" t="s">
        <v>567</v>
      </c>
      <c r="D20" s="27" t="s">
        <v>271</v>
      </c>
      <c r="E20" s="44" t="s">
        <v>545</v>
      </c>
    </row>
    <row r="21" spans="1:5" s="46" customFormat="1" ht="14.1" customHeight="1">
      <c r="A21" s="40">
        <v>7</v>
      </c>
      <c r="B21" s="43">
        <v>1179.0999999999999</v>
      </c>
      <c r="C21" s="45" t="s">
        <v>251</v>
      </c>
      <c r="D21" s="45" t="s">
        <v>565</v>
      </c>
      <c r="E21" s="44" t="s">
        <v>541</v>
      </c>
    </row>
    <row r="22" spans="1:5" s="46" customFormat="1" ht="14.1" customHeight="1">
      <c r="A22" s="42">
        <v>8</v>
      </c>
      <c r="B22" s="43">
        <v>659.99</v>
      </c>
      <c r="C22" s="45" t="s">
        <v>546</v>
      </c>
      <c r="D22" s="45" t="s">
        <v>553</v>
      </c>
      <c r="E22" s="44" t="s">
        <v>541</v>
      </c>
    </row>
    <row r="23" spans="1:5" s="46" customFormat="1" ht="14.1" customHeight="1">
      <c r="A23" s="40">
        <v>9</v>
      </c>
      <c r="B23" s="43">
        <v>654.1</v>
      </c>
      <c r="C23" s="45" t="s">
        <v>244</v>
      </c>
      <c r="D23" s="45" t="s">
        <v>202</v>
      </c>
      <c r="E23" s="44" t="s">
        <v>545</v>
      </c>
    </row>
    <row r="24" spans="1:5" s="46" customFormat="1" ht="14.1" customHeight="1">
      <c r="A24" s="42">
        <v>10</v>
      </c>
      <c r="B24" s="75">
        <v>366.52</v>
      </c>
      <c r="C24" s="83" t="s">
        <v>177</v>
      </c>
      <c r="D24" s="45" t="s">
        <v>560</v>
      </c>
      <c r="E24" s="84" t="s">
        <v>541</v>
      </c>
    </row>
    <row r="25" spans="1:5" s="46" customFormat="1" ht="14.1" customHeight="1">
      <c r="A25" s="40">
        <v>11</v>
      </c>
      <c r="B25" s="75">
        <v>2155.39</v>
      </c>
      <c r="C25" s="83" t="s">
        <v>164</v>
      </c>
      <c r="D25" s="45" t="s">
        <v>562</v>
      </c>
      <c r="E25" s="84" t="s">
        <v>541</v>
      </c>
    </row>
    <row r="26" spans="1:5" s="46" customFormat="1" ht="14.1" customHeight="1">
      <c r="A26" s="42">
        <v>12</v>
      </c>
      <c r="B26" s="75">
        <v>53.55</v>
      </c>
      <c r="C26" s="83" t="s">
        <v>165</v>
      </c>
      <c r="D26" s="47" t="s">
        <v>561</v>
      </c>
      <c r="E26" s="84" t="s">
        <v>541</v>
      </c>
    </row>
    <row r="27" spans="1:5" s="46" customFormat="1" ht="14.1" customHeight="1">
      <c r="A27" s="40">
        <v>13</v>
      </c>
      <c r="B27" s="43">
        <v>174.42</v>
      </c>
      <c r="C27" s="45" t="s">
        <v>544</v>
      </c>
      <c r="D27" s="85" t="s">
        <v>566</v>
      </c>
      <c r="E27" s="44" t="s">
        <v>541</v>
      </c>
    </row>
    <row r="28" spans="1:5" ht="14.1" customHeight="1">
      <c r="A28" s="42">
        <v>14</v>
      </c>
      <c r="B28" s="32">
        <v>1190</v>
      </c>
      <c r="C28" s="25" t="s">
        <v>264</v>
      </c>
      <c r="D28" s="27" t="s">
        <v>265</v>
      </c>
      <c r="E28" s="34" t="s">
        <v>541</v>
      </c>
    </row>
    <row r="29" spans="1:5" ht="14.1" customHeight="1">
      <c r="A29" s="40">
        <v>15</v>
      </c>
      <c r="B29" s="32">
        <v>265.32</v>
      </c>
      <c r="C29" s="33" t="s">
        <v>547</v>
      </c>
      <c r="D29" s="27" t="s">
        <v>559</v>
      </c>
      <c r="E29" s="34" t="s">
        <v>541</v>
      </c>
    </row>
    <row r="30" spans="1:5" ht="14.1" customHeight="1">
      <c r="A30" s="42">
        <v>16</v>
      </c>
      <c r="B30" s="32">
        <v>263.67</v>
      </c>
      <c r="C30" s="33" t="s">
        <v>558</v>
      </c>
      <c r="D30" s="78" t="s">
        <v>290</v>
      </c>
      <c r="E30" s="34" t="s">
        <v>541</v>
      </c>
    </row>
    <row r="31" spans="1:5" ht="14.1" customHeight="1">
      <c r="A31" s="40">
        <v>17</v>
      </c>
      <c r="B31" s="32">
        <v>4513.92</v>
      </c>
      <c r="C31" s="27" t="s">
        <v>178</v>
      </c>
      <c r="D31" s="27" t="s">
        <v>336</v>
      </c>
      <c r="E31" s="34" t="s">
        <v>541</v>
      </c>
    </row>
    <row r="32" spans="1:5" ht="14.1" customHeight="1">
      <c r="A32" s="42">
        <v>18</v>
      </c>
      <c r="B32" s="32">
        <v>729.67</v>
      </c>
      <c r="C32" s="33" t="s">
        <v>557</v>
      </c>
      <c r="D32" s="33" t="s">
        <v>325</v>
      </c>
      <c r="E32" s="34" t="s">
        <v>541</v>
      </c>
    </row>
    <row r="33" spans="1:5" ht="14.1" customHeight="1">
      <c r="A33" s="40">
        <v>19</v>
      </c>
      <c r="B33" s="32">
        <v>342.13</v>
      </c>
      <c r="C33" s="33" t="s">
        <v>548</v>
      </c>
      <c r="D33" s="33" t="s">
        <v>556</v>
      </c>
      <c r="E33" s="34" t="s">
        <v>541</v>
      </c>
    </row>
    <row r="34" spans="1:5" ht="14.1" customHeight="1">
      <c r="A34" s="42">
        <v>20</v>
      </c>
      <c r="B34" s="32">
        <v>228.11</v>
      </c>
      <c r="C34" s="27" t="s">
        <v>216</v>
      </c>
      <c r="D34" s="27" t="s">
        <v>555</v>
      </c>
      <c r="E34" s="34" t="s">
        <v>541</v>
      </c>
    </row>
    <row r="35" spans="1:5" ht="14.1" customHeight="1">
      <c r="A35" s="40">
        <v>21</v>
      </c>
      <c r="B35" s="32">
        <v>299.11</v>
      </c>
      <c r="C35" s="33" t="s">
        <v>554</v>
      </c>
      <c r="D35" s="33" t="s">
        <v>188</v>
      </c>
      <c r="E35" s="34" t="s">
        <v>541</v>
      </c>
    </row>
    <row r="36" spans="1:5" ht="14.1" customHeight="1">
      <c r="A36" s="42">
        <v>22</v>
      </c>
      <c r="B36" s="32">
        <v>8720</v>
      </c>
      <c r="C36" s="57" t="s">
        <v>171</v>
      </c>
      <c r="D36" s="26" t="s">
        <v>202</v>
      </c>
      <c r="E36" s="34" t="s">
        <v>541</v>
      </c>
    </row>
    <row r="37" spans="1:5" ht="14.1" customHeight="1">
      <c r="A37" s="40">
        <v>23</v>
      </c>
      <c r="B37" s="32">
        <v>629.41</v>
      </c>
      <c r="C37" s="33" t="s">
        <v>549</v>
      </c>
      <c r="D37" s="26" t="s">
        <v>202</v>
      </c>
      <c r="E37" s="34" t="s">
        <v>541</v>
      </c>
    </row>
    <row r="38" spans="1:5" ht="14.1" customHeight="1">
      <c r="A38" s="42">
        <v>24</v>
      </c>
      <c r="B38" s="32">
        <v>3218.6</v>
      </c>
      <c r="C38" s="27" t="s">
        <v>186</v>
      </c>
      <c r="D38" s="26" t="s">
        <v>202</v>
      </c>
      <c r="E38" s="34" t="s">
        <v>541</v>
      </c>
    </row>
    <row r="39" spans="1:5" ht="14.1" customHeight="1">
      <c r="A39" s="40">
        <v>25</v>
      </c>
      <c r="B39" s="32">
        <v>766</v>
      </c>
      <c r="C39" s="33" t="s">
        <v>160</v>
      </c>
      <c r="D39" s="26" t="s">
        <v>202</v>
      </c>
      <c r="E39" s="34" t="s">
        <v>541</v>
      </c>
    </row>
    <row r="40" spans="1:5" ht="14.1" customHeight="1">
      <c r="A40" s="42">
        <v>26</v>
      </c>
      <c r="B40" s="32">
        <v>664.04</v>
      </c>
      <c r="C40" s="33" t="s">
        <v>160</v>
      </c>
      <c r="D40" s="26" t="s">
        <v>552</v>
      </c>
      <c r="E40" s="34" t="s">
        <v>541</v>
      </c>
    </row>
    <row r="41" spans="1:5" ht="14.1" customHeight="1">
      <c r="A41" s="40">
        <v>27</v>
      </c>
      <c r="B41" s="23">
        <v>2459.02</v>
      </c>
      <c r="C41" s="27" t="s">
        <v>34</v>
      </c>
      <c r="D41" s="27" t="s">
        <v>48</v>
      </c>
      <c r="E41" s="25" t="s">
        <v>540</v>
      </c>
    </row>
    <row r="42" spans="1:5" ht="14.1" customHeight="1">
      <c r="A42" s="42">
        <v>28</v>
      </c>
      <c r="B42" s="23">
        <v>150</v>
      </c>
      <c r="C42" s="27" t="s">
        <v>34</v>
      </c>
      <c r="D42" s="27" t="s">
        <v>71</v>
      </c>
      <c r="E42" s="25" t="s">
        <v>539</v>
      </c>
    </row>
    <row r="43" spans="1:5" ht="14.1" customHeight="1">
      <c r="A43" s="40">
        <v>29</v>
      </c>
      <c r="B43" s="32">
        <v>141.66</v>
      </c>
      <c r="C43" s="33" t="s">
        <v>550</v>
      </c>
      <c r="D43" s="33" t="s">
        <v>194</v>
      </c>
      <c r="E43" s="34" t="s">
        <v>551</v>
      </c>
    </row>
    <row r="44" spans="1:5" ht="14.1" customHeight="1">
      <c r="A44" s="42">
        <v>30</v>
      </c>
      <c r="B44" s="32">
        <v>657.93</v>
      </c>
      <c r="C44" s="27" t="s">
        <v>216</v>
      </c>
      <c r="D44" s="33" t="s">
        <v>570</v>
      </c>
      <c r="E44" s="25" t="s">
        <v>538</v>
      </c>
    </row>
    <row r="45" spans="1:5" ht="14.1" customHeight="1">
      <c r="A45" s="40">
        <v>31</v>
      </c>
      <c r="B45" s="23">
        <v>1205</v>
      </c>
      <c r="C45" s="27" t="s">
        <v>207</v>
      </c>
      <c r="D45" s="28" t="s">
        <v>569</v>
      </c>
      <c r="E45" s="25" t="s">
        <v>538</v>
      </c>
    </row>
    <row r="46" spans="1:5" ht="14.1" customHeight="1">
      <c r="A46" s="42">
        <v>32</v>
      </c>
      <c r="B46" s="23">
        <v>50</v>
      </c>
      <c r="C46" s="27" t="s">
        <v>34</v>
      </c>
      <c r="D46" s="27" t="s">
        <v>36</v>
      </c>
      <c r="E46" s="25" t="s">
        <v>538</v>
      </c>
    </row>
    <row r="48" spans="1:5">
      <c r="B48" s="36" t="s">
        <v>574</v>
      </c>
    </row>
    <row r="49" spans="2:5">
      <c r="B49" s="365" t="s">
        <v>575</v>
      </c>
      <c r="C49" s="365"/>
      <c r="D49" s="364" t="s">
        <v>576</v>
      </c>
      <c r="E49" s="364"/>
    </row>
    <row r="50" spans="2:5">
      <c r="D50" s="364" t="s">
        <v>577</v>
      </c>
      <c r="E50" s="364"/>
    </row>
    <row r="52" spans="2:5">
      <c r="D52" s="364" t="s">
        <v>578</v>
      </c>
      <c r="E52" s="364"/>
    </row>
    <row r="53" spans="2:5">
      <c r="D53" s="364" t="s">
        <v>579</v>
      </c>
      <c r="E53" s="364"/>
    </row>
  </sheetData>
  <autoFilter ref="A14:F46">
    <filterColumn colId="2"/>
  </autoFilter>
  <mergeCells count="9">
    <mergeCell ref="D50:E50"/>
    <mergeCell ref="D52:E52"/>
    <mergeCell ref="D53:E53"/>
    <mergeCell ref="A1:E1"/>
    <mergeCell ref="A3:E3"/>
    <mergeCell ref="A4:E4"/>
    <mergeCell ref="A13:E13"/>
    <mergeCell ref="B49:C49"/>
    <mergeCell ref="D49:E49"/>
  </mergeCells>
  <pageMargins left="0.45" right="0.2" top="0.25" bottom="0.2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F67"/>
  <sheetViews>
    <sheetView workbookViewId="0">
      <selection activeCell="D17" sqref="D17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2" style="46" customWidth="1"/>
    <col min="5" max="5" width="10.42578125" style="110" customWidth="1"/>
    <col min="6" max="6" width="64.28515625" style="264" customWidth="1"/>
    <col min="7" max="12" width="9.140625" style="46" customWidth="1"/>
    <col min="13" max="16384" width="9.140625" style="46"/>
  </cols>
  <sheetData>
    <row r="1" spans="1:6" ht="12.95" customHeight="1">
      <c r="A1" s="342"/>
      <c r="B1" s="342"/>
      <c r="C1" s="342"/>
      <c r="D1" s="342"/>
      <c r="E1" s="342"/>
    </row>
    <row r="2" spans="1:6" s="115" customFormat="1" ht="12.95" customHeight="1">
      <c r="A2" s="339" t="s">
        <v>1312</v>
      </c>
      <c r="B2" s="339"/>
      <c r="C2" s="339"/>
      <c r="D2" s="339"/>
      <c r="E2" s="339"/>
      <c r="F2" s="261"/>
    </row>
    <row r="3" spans="1:6" s="115" customFormat="1" ht="12.95" customHeight="1">
      <c r="A3" s="339" t="s">
        <v>1652</v>
      </c>
      <c r="B3" s="339"/>
      <c r="C3" s="339"/>
      <c r="D3" s="339"/>
      <c r="E3" s="339"/>
      <c r="F3" s="261"/>
    </row>
    <row r="4" spans="1:6" s="116" customFormat="1" ht="12.95" customHeight="1">
      <c r="A4" s="340" t="s">
        <v>1651</v>
      </c>
      <c r="B4" s="340"/>
      <c r="C4" s="340"/>
      <c r="D4" s="340"/>
      <c r="E4" s="340"/>
      <c r="F4" s="262"/>
    </row>
    <row r="5" spans="1:6" s="119" customFormat="1" ht="12.95" customHeight="1">
      <c r="A5" s="117" t="s">
        <v>3</v>
      </c>
      <c r="B5" s="117" t="s">
        <v>4</v>
      </c>
      <c r="C5" s="118" t="s">
        <v>5</v>
      </c>
      <c r="D5" s="118" t="s">
        <v>6</v>
      </c>
      <c r="E5" s="118" t="s">
        <v>7</v>
      </c>
      <c r="F5" s="263"/>
    </row>
    <row r="6" spans="1:6" s="116" customFormat="1" ht="12.95" customHeight="1">
      <c r="A6" s="127">
        <v>1</v>
      </c>
      <c r="B6" s="128">
        <v>172240</v>
      </c>
      <c r="C6" s="121" t="s">
        <v>1059</v>
      </c>
      <c r="D6" s="122" t="s">
        <v>948</v>
      </c>
      <c r="E6" s="212" t="s">
        <v>1653</v>
      </c>
      <c r="F6" s="197"/>
    </row>
    <row r="7" spans="1:6" s="116" customFormat="1" ht="12.95" customHeight="1">
      <c r="A7" s="127">
        <v>2</v>
      </c>
      <c r="B7" s="128">
        <v>4415</v>
      </c>
      <c r="C7" s="123" t="s">
        <v>945</v>
      </c>
      <c r="D7" s="148" t="s">
        <v>946</v>
      </c>
      <c r="E7" s="212" t="s">
        <v>1653</v>
      </c>
      <c r="F7" s="262"/>
    </row>
    <row r="8" spans="1:6" s="116" customFormat="1" ht="12.95" customHeight="1">
      <c r="A8" s="127">
        <v>3</v>
      </c>
      <c r="B8" s="128">
        <v>30979</v>
      </c>
      <c r="C8" s="123" t="s">
        <v>34</v>
      </c>
      <c r="D8" s="122" t="s">
        <v>947</v>
      </c>
      <c r="E8" s="212" t="s">
        <v>1654</v>
      </c>
      <c r="F8" s="262"/>
    </row>
    <row r="9" spans="1:6" s="317" customFormat="1" ht="12.95" customHeight="1">
      <c r="A9" s="311"/>
      <c r="B9" s="312"/>
      <c r="C9" s="313"/>
      <c r="D9" s="314"/>
      <c r="E9" s="315"/>
      <c r="F9" s="316"/>
    </row>
    <row r="10" spans="1:6" ht="15" customHeight="1">
      <c r="A10" s="341" t="s">
        <v>8</v>
      </c>
      <c r="B10" s="341"/>
      <c r="C10" s="341"/>
      <c r="D10" s="341"/>
      <c r="E10" s="341"/>
    </row>
    <row r="11" spans="1:6" ht="15" customHeight="1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6" ht="15" hidden="1" customHeight="1">
      <c r="A12" s="44">
        <v>1</v>
      </c>
      <c r="B12" s="43">
        <v>206.51</v>
      </c>
      <c r="C12" s="123" t="s">
        <v>1553</v>
      </c>
      <c r="D12" s="109" t="s">
        <v>1635</v>
      </c>
      <c r="E12" s="44" t="s">
        <v>1660</v>
      </c>
    </row>
    <row r="13" spans="1:6" ht="15" hidden="1" customHeight="1">
      <c r="A13" s="44">
        <v>2</v>
      </c>
      <c r="B13" s="43">
        <v>380.32</v>
      </c>
      <c r="C13" s="123" t="s">
        <v>1216</v>
      </c>
      <c r="D13" s="321" t="s">
        <v>1661</v>
      </c>
      <c r="E13" s="44" t="s">
        <v>1660</v>
      </c>
    </row>
    <row r="14" spans="1:6" ht="15" hidden="1" customHeight="1">
      <c r="A14" s="44">
        <v>3</v>
      </c>
      <c r="B14" s="43">
        <v>731.47</v>
      </c>
      <c r="C14" s="123" t="s">
        <v>184</v>
      </c>
      <c r="D14" s="321" t="s">
        <v>325</v>
      </c>
      <c r="E14" s="44" t="s">
        <v>1660</v>
      </c>
    </row>
    <row r="15" spans="1:6" ht="15" hidden="1" customHeight="1">
      <c r="A15" s="44">
        <v>4</v>
      </c>
      <c r="B15" s="43">
        <v>1080.04</v>
      </c>
      <c r="C15" s="123" t="s">
        <v>596</v>
      </c>
      <c r="D15" s="85" t="s">
        <v>1335</v>
      </c>
      <c r="E15" s="44" t="s">
        <v>1660</v>
      </c>
    </row>
    <row r="16" spans="1:6" ht="15" hidden="1" customHeight="1">
      <c r="A16" s="44">
        <v>5</v>
      </c>
      <c r="B16" s="43">
        <v>489.48</v>
      </c>
      <c r="C16" s="123" t="s">
        <v>1636</v>
      </c>
      <c r="D16" s="85" t="s">
        <v>1662</v>
      </c>
      <c r="E16" s="44" t="s">
        <v>1660</v>
      </c>
    </row>
    <row r="17" spans="1:5" ht="15" customHeight="1">
      <c r="A17" s="44">
        <v>6</v>
      </c>
      <c r="B17" s="43">
        <v>280.93</v>
      </c>
      <c r="C17" s="123" t="s">
        <v>1476</v>
      </c>
      <c r="D17" s="85" t="s">
        <v>1663</v>
      </c>
      <c r="E17" s="44" t="s">
        <v>1660</v>
      </c>
    </row>
    <row r="18" spans="1:5" ht="15" hidden="1" customHeight="1">
      <c r="A18" s="44">
        <v>8</v>
      </c>
      <c r="B18" s="43">
        <v>1053.1500000000001</v>
      </c>
      <c r="C18" s="123" t="s">
        <v>1664</v>
      </c>
      <c r="D18" s="85" t="s">
        <v>1665</v>
      </c>
      <c r="E18" s="44" t="s">
        <v>1660</v>
      </c>
    </row>
    <row r="19" spans="1:5" ht="15" hidden="1" customHeight="1">
      <c r="A19" s="44">
        <v>9</v>
      </c>
      <c r="B19" s="43">
        <v>111.86</v>
      </c>
      <c r="C19" s="123" t="s">
        <v>1448</v>
      </c>
      <c r="D19" s="85" t="s">
        <v>1686</v>
      </c>
      <c r="E19" s="44" t="s">
        <v>1660</v>
      </c>
    </row>
    <row r="20" spans="1:5" ht="15" hidden="1" customHeight="1">
      <c r="A20" s="44">
        <v>10</v>
      </c>
      <c r="B20" s="43">
        <v>467</v>
      </c>
      <c r="C20" s="123" t="s">
        <v>207</v>
      </c>
      <c r="D20" s="85" t="s">
        <v>787</v>
      </c>
      <c r="E20" s="44" t="s">
        <v>1660</v>
      </c>
    </row>
    <row r="21" spans="1:5" ht="15" hidden="1" customHeight="1">
      <c r="A21" s="44">
        <v>11</v>
      </c>
      <c r="B21" s="43">
        <v>220.04</v>
      </c>
      <c r="C21" s="123" t="s">
        <v>1498</v>
      </c>
      <c r="D21" s="85" t="s">
        <v>1666</v>
      </c>
      <c r="E21" s="44" t="s">
        <v>1660</v>
      </c>
    </row>
    <row r="22" spans="1:5" ht="15" hidden="1" customHeight="1">
      <c r="A22" s="44">
        <v>12</v>
      </c>
      <c r="B22" s="43">
        <v>779.45</v>
      </c>
      <c r="C22" s="123" t="s">
        <v>239</v>
      </c>
      <c r="D22" s="85" t="s">
        <v>1667</v>
      </c>
      <c r="E22" s="44" t="s">
        <v>1660</v>
      </c>
    </row>
    <row r="23" spans="1:5" ht="15" hidden="1" customHeight="1">
      <c r="A23" s="44">
        <v>13</v>
      </c>
      <c r="B23" s="43">
        <v>133.91</v>
      </c>
      <c r="C23" s="123" t="s">
        <v>1126</v>
      </c>
      <c r="D23" s="109" t="s">
        <v>1626</v>
      </c>
      <c r="E23" s="44" t="s">
        <v>1668</v>
      </c>
    </row>
    <row r="24" spans="1:5" ht="15" hidden="1" customHeight="1">
      <c r="A24" s="44">
        <v>14</v>
      </c>
      <c r="B24" s="43">
        <v>1259.06</v>
      </c>
      <c r="C24" s="123" t="s">
        <v>160</v>
      </c>
      <c r="D24" s="109" t="s">
        <v>161</v>
      </c>
      <c r="E24" s="44" t="s">
        <v>1660</v>
      </c>
    </row>
    <row r="25" spans="1:5" ht="15" hidden="1" customHeight="1">
      <c r="A25" s="44">
        <v>15</v>
      </c>
      <c r="B25" s="43">
        <v>475.26</v>
      </c>
      <c r="C25" s="123" t="s">
        <v>1669</v>
      </c>
      <c r="D25" s="109" t="s">
        <v>1670</v>
      </c>
      <c r="E25" s="44" t="s">
        <v>1660</v>
      </c>
    </row>
    <row r="26" spans="1:5" ht="15" hidden="1" customHeight="1">
      <c r="A26" s="44">
        <v>16</v>
      </c>
      <c r="B26" s="43">
        <v>45.98</v>
      </c>
      <c r="C26" s="123" t="s">
        <v>184</v>
      </c>
      <c r="D26" s="109" t="s">
        <v>1630</v>
      </c>
      <c r="E26" s="44" t="s">
        <v>1654</v>
      </c>
    </row>
    <row r="27" spans="1:5" ht="15" hidden="1" customHeight="1">
      <c r="A27" s="44">
        <v>17</v>
      </c>
      <c r="B27" s="43">
        <v>4515.3500000000004</v>
      </c>
      <c r="C27" s="123" t="s">
        <v>663</v>
      </c>
      <c r="D27" s="45" t="s">
        <v>1509</v>
      </c>
      <c r="E27" s="44" t="s">
        <v>1654</v>
      </c>
    </row>
    <row r="28" spans="1:5" ht="15" hidden="1" customHeight="1">
      <c r="A28" s="44">
        <v>18</v>
      </c>
      <c r="B28" s="43">
        <v>429.37</v>
      </c>
      <c r="C28" s="123" t="s">
        <v>1434</v>
      </c>
      <c r="D28" s="45" t="s">
        <v>161</v>
      </c>
      <c r="E28" s="44" t="s">
        <v>1654</v>
      </c>
    </row>
    <row r="29" spans="1:5" ht="15" hidden="1" customHeight="1">
      <c r="A29" s="44">
        <v>19</v>
      </c>
      <c r="B29" s="43">
        <v>9526.6</v>
      </c>
      <c r="C29" s="123" t="s">
        <v>1671</v>
      </c>
      <c r="D29" s="45" t="s">
        <v>161</v>
      </c>
      <c r="E29" s="44" t="s">
        <v>1654</v>
      </c>
    </row>
    <row r="30" spans="1:5" ht="15" hidden="1" customHeight="1">
      <c r="A30" s="44">
        <v>20</v>
      </c>
      <c r="B30" s="43">
        <v>922.46</v>
      </c>
      <c r="C30" s="123" t="s">
        <v>1222</v>
      </c>
      <c r="D30" s="45" t="s">
        <v>161</v>
      </c>
      <c r="E30" s="44" t="s">
        <v>1654</v>
      </c>
    </row>
    <row r="31" spans="1:5" ht="15" hidden="1" customHeight="1">
      <c r="A31" s="44">
        <v>21</v>
      </c>
      <c r="B31" s="43">
        <v>3609.91</v>
      </c>
      <c r="C31" s="123" t="s">
        <v>186</v>
      </c>
      <c r="D31" s="45" t="s">
        <v>161</v>
      </c>
      <c r="E31" s="44" t="s">
        <v>1654</v>
      </c>
    </row>
    <row r="32" spans="1:5" ht="15" hidden="1" customHeight="1">
      <c r="A32" s="44">
        <v>22</v>
      </c>
      <c r="B32" s="43">
        <v>321.3</v>
      </c>
      <c r="C32" s="123" t="s">
        <v>967</v>
      </c>
      <c r="D32" s="45" t="s">
        <v>1672</v>
      </c>
      <c r="E32" s="44" t="s">
        <v>1654</v>
      </c>
    </row>
    <row r="33" spans="1:5" ht="15" hidden="1" customHeight="1">
      <c r="A33" s="44">
        <v>23</v>
      </c>
      <c r="B33" s="43">
        <v>1469.4</v>
      </c>
      <c r="C33" s="123" t="s">
        <v>1673</v>
      </c>
      <c r="D33" s="85" t="s">
        <v>1674</v>
      </c>
      <c r="E33" s="44" t="s">
        <v>1654</v>
      </c>
    </row>
    <row r="34" spans="1:5" ht="15" hidden="1" customHeight="1">
      <c r="A34" s="44">
        <v>24</v>
      </c>
      <c r="B34" s="43">
        <v>148</v>
      </c>
      <c r="C34" s="123" t="s">
        <v>1628</v>
      </c>
      <c r="D34" s="109" t="s">
        <v>1629</v>
      </c>
      <c r="E34" s="44" t="s">
        <v>1654</v>
      </c>
    </row>
    <row r="35" spans="1:5" ht="15" hidden="1" customHeight="1">
      <c r="A35" s="44">
        <v>25</v>
      </c>
      <c r="B35" s="43">
        <v>2378.4499999999998</v>
      </c>
      <c r="C35" s="123" t="s">
        <v>615</v>
      </c>
      <c r="D35" s="109" t="s">
        <v>1675</v>
      </c>
      <c r="E35" s="44" t="s">
        <v>1654</v>
      </c>
    </row>
    <row r="36" spans="1:5" ht="15" hidden="1" customHeight="1">
      <c r="A36" s="44">
        <v>26</v>
      </c>
      <c r="B36" s="43">
        <v>398.65</v>
      </c>
      <c r="C36" s="123" t="s">
        <v>1644</v>
      </c>
      <c r="D36" s="109" t="s">
        <v>1676</v>
      </c>
      <c r="E36" s="44" t="s">
        <v>1654</v>
      </c>
    </row>
    <row r="37" spans="1:5" ht="15" hidden="1" customHeight="1">
      <c r="A37" s="44">
        <v>27</v>
      </c>
      <c r="B37" s="43">
        <v>1190</v>
      </c>
      <c r="C37" s="123" t="s">
        <v>1439</v>
      </c>
      <c r="D37" s="109" t="s">
        <v>1677</v>
      </c>
      <c r="E37" s="44" t="s">
        <v>1654</v>
      </c>
    </row>
    <row r="38" spans="1:5" ht="15" hidden="1" customHeight="1">
      <c r="A38" s="44">
        <v>28</v>
      </c>
      <c r="B38" s="43">
        <v>260</v>
      </c>
      <c r="C38" s="123" t="s">
        <v>34</v>
      </c>
      <c r="D38" s="45" t="s">
        <v>161</v>
      </c>
      <c r="E38" s="44" t="s">
        <v>1654</v>
      </c>
    </row>
    <row r="39" spans="1:5" ht="15" hidden="1" customHeight="1">
      <c r="A39" s="44">
        <v>29</v>
      </c>
      <c r="B39" s="43">
        <v>370</v>
      </c>
      <c r="C39" s="123" t="s">
        <v>34</v>
      </c>
      <c r="D39" s="109" t="s">
        <v>1659</v>
      </c>
      <c r="E39" s="44" t="s">
        <v>1658</v>
      </c>
    </row>
    <row r="40" spans="1:5" ht="15" hidden="1" customHeight="1">
      <c r="A40" s="44">
        <v>30</v>
      </c>
      <c r="B40" s="43">
        <v>440</v>
      </c>
      <c r="C40" s="123" t="s">
        <v>34</v>
      </c>
      <c r="D40" s="109" t="s">
        <v>1656</v>
      </c>
      <c r="E40" s="44" t="s">
        <v>1657</v>
      </c>
    </row>
    <row r="41" spans="1:5" ht="15" hidden="1" customHeight="1">
      <c r="A41" s="44">
        <v>31</v>
      </c>
      <c r="B41" s="43">
        <v>600</v>
      </c>
      <c r="C41" s="123" t="s">
        <v>34</v>
      </c>
      <c r="D41" s="109" t="s">
        <v>48</v>
      </c>
      <c r="E41" s="44" t="s">
        <v>1655</v>
      </c>
    </row>
    <row r="42" spans="1:5" ht="15" hidden="1" customHeight="1">
      <c r="A42" s="44">
        <v>32</v>
      </c>
      <c r="B42" s="43">
        <v>443.68</v>
      </c>
      <c r="C42" s="123" t="s">
        <v>1040</v>
      </c>
      <c r="D42" s="109" t="s">
        <v>161</v>
      </c>
      <c r="E42" s="44" t="s">
        <v>1680</v>
      </c>
    </row>
    <row r="43" spans="1:5" ht="15" hidden="1" customHeight="1">
      <c r="A43" s="44">
        <v>33</v>
      </c>
      <c r="B43" s="43">
        <v>1988.37</v>
      </c>
      <c r="C43" s="123" t="s">
        <v>1253</v>
      </c>
      <c r="D43" s="149" t="s">
        <v>1405</v>
      </c>
      <c r="E43" s="44" t="s">
        <v>1680</v>
      </c>
    </row>
    <row r="44" spans="1:5" ht="15" hidden="1" customHeight="1">
      <c r="A44" s="44">
        <v>34</v>
      </c>
      <c r="B44" s="43">
        <v>785.51</v>
      </c>
      <c r="C44" s="123" t="s">
        <v>187</v>
      </c>
      <c r="D44" s="149" t="s">
        <v>1405</v>
      </c>
      <c r="E44" s="44" t="s">
        <v>1680</v>
      </c>
    </row>
    <row r="45" spans="1:5" ht="15" hidden="1" customHeight="1">
      <c r="A45" s="44">
        <v>35</v>
      </c>
      <c r="B45" s="43">
        <v>473.53</v>
      </c>
      <c r="C45" s="123" t="s">
        <v>1253</v>
      </c>
      <c r="D45" s="149" t="s">
        <v>1404</v>
      </c>
      <c r="E45" s="44" t="s">
        <v>1680</v>
      </c>
    </row>
    <row r="46" spans="1:5" ht="15" hidden="1" customHeight="1">
      <c r="A46" s="44">
        <v>36</v>
      </c>
      <c r="B46" s="43">
        <v>1228.8699999999999</v>
      </c>
      <c r="C46" s="123" t="s">
        <v>1253</v>
      </c>
      <c r="D46" s="109" t="s">
        <v>1681</v>
      </c>
      <c r="E46" s="44" t="s">
        <v>1680</v>
      </c>
    </row>
    <row r="47" spans="1:5" ht="15" hidden="1" customHeight="1">
      <c r="A47" s="44">
        <v>37</v>
      </c>
      <c r="B47" s="43">
        <v>2996.32</v>
      </c>
      <c r="C47" s="123" t="s">
        <v>1253</v>
      </c>
      <c r="D47" s="109" t="s">
        <v>1681</v>
      </c>
      <c r="E47" s="44" t="s">
        <v>1680</v>
      </c>
    </row>
    <row r="48" spans="1:5" ht="15" hidden="1" customHeight="1">
      <c r="A48" s="44">
        <v>38</v>
      </c>
      <c r="B48" s="43">
        <v>266.45999999999998</v>
      </c>
      <c r="C48" s="123" t="s">
        <v>1647</v>
      </c>
      <c r="D48" s="149" t="s">
        <v>1404</v>
      </c>
      <c r="E48" s="44" t="s">
        <v>1680</v>
      </c>
    </row>
    <row r="49" spans="1:6" ht="15" hidden="1" customHeight="1">
      <c r="A49" s="44">
        <v>39</v>
      </c>
      <c r="B49" s="43">
        <v>499</v>
      </c>
      <c r="C49" s="123" t="s">
        <v>251</v>
      </c>
      <c r="D49" s="149" t="s">
        <v>1682</v>
      </c>
      <c r="E49" s="44" t="s">
        <v>1680</v>
      </c>
    </row>
    <row r="50" spans="1:6" ht="15" hidden="1" customHeight="1">
      <c r="A50" s="44">
        <v>40</v>
      </c>
      <c r="B50" s="43">
        <v>158.69999999999999</v>
      </c>
      <c r="C50" s="123" t="s">
        <v>251</v>
      </c>
      <c r="D50" s="149" t="s">
        <v>1683</v>
      </c>
      <c r="E50" s="44" t="s">
        <v>1680</v>
      </c>
    </row>
    <row r="51" spans="1:6" ht="15" hidden="1" customHeight="1">
      <c r="A51" s="44">
        <v>41</v>
      </c>
      <c r="B51" s="43">
        <v>456.23</v>
      </c>
      <c r="C51" s="123" t="s">
        <v>1519</v>
      </c>
      <c r="D51" s="149" t="s">
        <v>1684</v>
      </c>
      <c r="E51" s="44" t="s">
        <v>1680</v>
      </c>
    </row>
    <row r="52" spans="1:6" ht="15" hidden="1" customHeight="1">
      <c r="A52" s="44">
        <v>42</v>
      </c>
      <c r="B52" s="43">
        <v>1904.85</v>
      </c>
      <c r="C52" s="123" t="s">
        <v>251</v>
      </c>
      <c r="D52" s="149" t="s">
        <v>1685</v>
      </c>
      <c r="E52" s="44" t="s">
        <v>1680</v>
      </c>
    </row>
    <row r="53" spans="1:6" ht="15" hidden="1" customHeight="1">
      <c r="A53" s="44">
        <v>43</v>
      </c>
      <c r="B53" s="43">
        <v>111.86</v>
      </c>
      <c r="C53" s="123" t="s">
        <v>1448</v>
      </c>
      <c r="D53" s="85" t="s">
        <v>1687</v>
      </c>
      <c r="E53" s="44" t="s">
        <v>1680</v>
      </c>
    </row>
    <row r="54" spans="1:6" ht="15" hidden="1" customHeight="1">
      <c r="A54" s="44">
        <v>44</v>
      </c>
      <c r="B54" s="43">
        <v>150</v>
      </c>
      <c r="C54" s="123" t="s">
        <v>207</v>
      </c>
      <c r="D54" s="85" t="s">
        <v>1688</v>
      </c>
      <c r="E54" s="44" t="s">
        <v>1680</v>
      </c>
    </row>
    <row r="55" spans="1:6" ht="15" hidden="1" customHeight="1">
      <c r="A55" s="44">
        <v>45</v>
      </c>
      <c r="B55" s="43">
        <v>904</v>
      </c>
      <c r="C55" s="123" t="s">
        <v>1689</v>
      </c>
      <c r="D55" s="85" t="s">
        <v>1690</v>
      </c>
      <c r="E55" s="44" t="s">
        <v>1680</v>
      </c>
    </row>
    <row r="56" spans="1:6" ht="15" hidden="1" customHeight="1">
      <c r="A56" s="44">
        <v>46</v>
      </c>
      <c r="B56" s="43">
        <v>29150.48</v>
      </c>
      <c r="C56" s="123" t="s">
        <v>1559</v>
      </c>
      <c r="D56" s="109" t="s">
        <v>1691</v>
      </c>
      <c r="E56" s="44" t="s">
        <v>1680</v>
      </c>
    </row>
    <row r="57" spans="1:6" ht="15" hidden="1" customHeight="1">
      <c r="A57" s="44">
        <v>47</v>
      </c>
      <c r="B57" s="43">
        <v>1112.6500000000001</v>
      </c>
      <c r="C57" s="123" t="s">
        <v>239</v>
      </c>
      <c r="D57" s="85" t="s">
        <v>1667</v>
      </c>
      <c r="E57" s="44" t="s">
        <v>1680</v>
      </c>
    </row>
    <row r="58" spans="1:6" ht="15" hidden="1" customHeight="1">
      <c r="A58" s="44">
        <v>48</v>
      </c>
      <c r="B58" s="43">
        <v>118.7</v>
      </c>
      <c r="C58" s="123" t="s">
        <v>1088</v>
      </c>
      <c r="D58" s="109" t="s">
        <v>1692</v>
      </c>
      <c r="E58" s="44" t="s">
        <v>1680</v>
      </c>
    </row>
    <row r="59" spans="1:6" ht="15" hidden="1" customHeight="1">
      <c r="A59" s="44">
        <v>49</v>
      </c>
      <c r="B59" s="43">
        <v>1167</v>
      </c>
      <c r="C59" s="123" t="s">
        <v>756</v>
      </c>
      <c r="D59" s="109" t="s">
        <v>1678</v>
      </c>
      <c r="E59" s="44" t="s">
        <v>1679</v>
      </c>
    </row>
    <row r="60" spans="1:6" ht="15" customHeight="1">
      <c r="A60" s="147"/>
      <c r="B60" s="198"/>
      <c r="C60" s="141"/>
      <c r="D60" s="138"/>
      <c r="E60" s="147"/>
    </row>
    <row r="61" spans="1:6" ht="15" customHeight="1">
      <c r="A61" s="337" t="s">
        <v>574</v>
      </c>
      <c r="B61" s="337"/>
      <c r="C61" s="327"/>
      <c r="D61" s="151"/>
      <c r="E61" s="152"/>
    </row>
    <row r="62" spans="1:6" ht="15" customHeight="1">
      <c r="A62" s="337" t="s">
        <v>575</v>
      </c>
      <c r="B62" s="337"/>
      <c r="C62" s="337"/>
      <c r="D62" s="151" t="s">
        <v>896</v>
      </c>
      <c r="E62" s="152"/>
    </row>
    <row r="63" spans="1:6" s="151" customFormat="1" ht="15" customHeight="1">
      <c r="A63" s="211"/>
      <c r="B63" s="153"/>
      <c r="D63" s="151" t="s">
        <v>897</v>
      </c>
      <c r="E63" s="190" t="s">
        <v>898</v>
      </c>
      <c r="F63" s="266"/>
    </row>
    <row r="64" spans="1:6" s="258" customFormat="1" ht="15" customHeight="1">
      <c r="A64" s="211"/>
      <c r="B64" s="153"/>
      <c r="C64" s="151"/>
      <c r="D64" s="151"/>
      <c r="E64" s="190" t="s">
        <v>1081</v>
      </c>
      <c r="F64" s="267"/>
    </row>
    <row r="65" spans="1:6" s="258" customFormat="1" ht="15" customHeight="1">
      <c r="A65" s="211"/>
      <c r="F65" s="267"/>
    </row>
    <row r="66" spans="1:6" s="258" customFormat="1" ht="15" customHeight="1">
      <c r="F66" s="267"/>
    </row>
    <row r="67" spans="1:6" ht="15" customHeight="1"/>
  </sheetData>
  <autoFilter ref="A11:F59">
    <filterColumn colId="2">
      <filters>
        <filter val="Apa Nova"/>
      </filters>
    </filterColumn>
  </autoFilter>
  <mergeCells count="7">
    <mergeCell ref="A1:E1"/>
    <mergeCell ref="A62:C62"/>
    <mergeCell ref="A10:E10"/>
    <mergeCell ref="A2:E2"/>
    <mergeCell ref="A3:E3"/>
    <mergeCell ref="A4:E4"/>
    <mergeCell ref="A61:B61"/>
  </mergeCells>
  <pageMargins left="0.51181102362204722" right="0.31496062992125984" top="0.15748031496062992" bottom="0.15748031496062992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0000"/>
  </sheetPr>
  <dimension ref="A1:G60"/>
  <sheetViews>
    <sheetView topLeftCell="A19" workbookViewId="0">
      <selection activeCell="D32" sqref="D32"/>
    </sheetView>
  </sheetViews>
  <sheetFormatPr defaultRowHeight="15"/>
  <cols>
    <col min="1" max="1" width="5.28515625" style="17" customWidth="1"/>
    <col min="2" max="2" width="12" style="36" bestFit="1" customWidth="1"/>
    <col min="3" max="3" width="22.7109375" style="17" customWidth="1"/>
    <col min="4" max="4" width="54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7" s="15" customFormat="1">
      <c r="A1" s="361" t="s">
        <v>16</v>
      </c>
      <c r="B1" s="361"/>
      <c r="C1" s="361"/>
      <c r="D1" s="361"/>
      <c r="E1" s="361"/>
      <c r="F1" s="14"/>
      <c r="G1" s="14"/>
    </row>
    <row r="2" spans="1:7" s="15" customFormat="1">
      <c r="B2" s="35"/>
      <c r="E2" s="29"/>
      <c r="F2" s="30"/>
    </row>
    <row r="3" spans="1:7" s="15" customFormat="1">
      <c r="B3" s="35"/>
      <c r="E3" s="29"/>
    </row>
    <row r="4" spans="1:7" s="15" customFormat="1">
      <c r="A4" s="362" t="s">
        <v>0</v>
      </c>
      <c r="B4" s="362"/>
      <c r="C4" s="362"/>
      <c r="D4" s="362"/>
      <c r="E4" s="362"/>
      <c r="F4" s="14"/>
      <c r="G4" s="14"/>
    </row>
    <row r="5" spans="1:7" s="15" customFormat="1">
      <c r="A5" s="362" t="s">
        <v>1</v>
      </c>
      <c r="B5" s="362"/>
      <c r="C5" s="362"/>
      <c r="D5" s="362"/>
      <c r="E5" s="362"/>
      <c r="F5" s="14"/>
      <c r="G5" s="14"/>
    </row>
    <row r="7" spans="1:7">
      <c r="A7" s="15" t="s">
        <v>2</v>
      </c>
    </row>
    <row r="8" spans="1:7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7" ht="30" customHeight="1">
      <c r="A9" s="22">
        <v>1</v>
      </c>
      <c r="B9" s="38">
        <f>26065+294+3397+6483+7479+10535+128+1486+2835+3270</f>
        <v>61972</v>
      </c>
      <c r="C9" s="24" t="s">
        <v>18</v>
      </c>
      <c r="D9" s="39" t="s">
        <v>140</v>
      </c>
      <c r="E9" s="22" t="s">
        <v>141</v>
      </c>
    </row>
    <row r="10" spans="1:7" ht="15" customHeight="1">
      <c r="A10" s="22">
        <v>2</v>
      </c>
      <c r="B10" s="38">
        <f>14071+420+4616+175+634</f>
        <v>19916</v>
      </c>
      <c r="C10" s="26" t="s">
        <v>19</v>
      </c>
      <c r="D10" s="27" t="s">
        <v>20</v>
      </c>
      <c r="E10" s="25" t="s">
        <v>45</v>
      </c>
    </row>
    <row r="11" spans="1:7" ht="15" customHeight="1">
      <c r="A11" s="22">
        <v>3</v>
      </c>
      <c r="B11" s="43">
        <v>725</v>
      </c>
      <c r="C11" s="26" t="s">
        <v>17</v>
      </c>
      <c r="D11" s="27" t="s">
        <v>152</v>
      </c>
      <c r="E11" s="20" t="s">
        <v>44</v>
      </c>
    </row>
    <row r="12" spans="1:7" ht="15" customHeight="1">
      <c r="A12" s="22">
        <v>4</v>
      </c>
      <c r="B12" s="43">
        <f>25598-B11</f>
        <v>24873</v>
      </c>
      <c r="C12" s="26" t="s">
        <v>34</v>
      </c>
      <c r="D12" s="27" t="s">
        <v>326</v>
      </c>
      <c r="E12" s="25" t="s">
        <v>44</v>
      </c>
    </row>
    <row r="13" spans="1:7">
      <c r="C13" s="36"/>
      <c r="D13" s="16">
        <f>C13-B13</f>
        <v>0</v>
      </c>
    </row>
    <row r="16" spans="1:7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200</v>
      </c>
      <c r="C18" s="27" t="s">
        <v>34</v>
      </c>
      <c r="D18" s="27" t="s">
        <v>46</v>
      </c>
      <c r="E18" s="25" t="s">
        <v>45</v>
      </c>
    </row>
    <row r="19" spans="1:5">
      <c r="A19" s="22">
        <v>2</v>
      </c>
      <c r="B19" s="32">
        <v>3662.24</v>
      </c>
      <c r="C19" s="33" t="s">
        <v>243</v>
      </c>
      <c r="D19" s="33" t="s">
        <v>303</v>
      </c>
      <c r="E19" s="34" t="s">
        <v>45</v>
      </c>
    </row>
    <row r="20" spans="1:5">
      <c r="A20" s="40">
        <v>3</v>
      </c>
      <c r="B20" s="32">
        <v>314.16000000000003</v>
      </c>
      <c r="C20" s="33" t="s">
        <v>177</v>
      </c>
      <c r="D20" s="9" t="s">
        <v>292</v>
      </c>
      <c r="E20" s="34" t="s">
        <v>44</v>
      </c>
    </row>
    <row r="21" spans="1:5">
      <c r="A21" s="22">
        <v>4</v>
      </c>
      <c r="B21" s="32">
        <v>235.62</v>
      </c>
      <c r="C21" s="33" t="s">
        <v>165</v>
      </c>
      <c r="D21" s="9" t="s">
        <v>293</v>
      </c>
      <c r="E21" s="34" t="s">
        <v>44</v>
      </c>
    </row>
    <row r="22" spans="1:5">
      <c r="A22" s="40">
        <v>5</v>
      </c>
      <c r="B22" s="32">
        <v>1689.5</v>
      </c>
      <c r="C22" s="33" t="s">
        <v>164</v>
      </c>
      <c r="D22" s="9" t="s">
        <v>294</v>
      </c>
      <c r="E22" s="34" t="s">
        <v>44</v>
      </c>
    </row>
    <row r="23" spans="1:5">
      <c r="A23" s="22">
        <v>6</v>
      </c>
      <c r="B23" s="32">
        <v>1184</v>
      </c>
      <c r="C23" s="33" t="s">
        <v>207</v>
      </c>
      <c r="D23" s="33" t="s">
        <v>327</v>
      </c>
      <c r="E23" s="34" t="s">
        <v>44</v>
      </c>
    </row>
    <row r="24" spans="1:5">
      <c r="A24" s="40">
        <v>7</v>
      </c>
      <c r="B24" s="32">
        <v>119</v>
      </c>
      <c r="C24" s="33" t="s">
        <v>253</v>
      </c>
      <c r="D24" s="33" t="s">
        <v>302</v>
      </c>
      <c r="E24" s="34" t="s">
        <v>44</v>
      </c>
    </row>
    <row r="25" spans="1:5">
      <c r="A25" s="22">
        <v>8</v>
      </c>
      <c r="B25" s="32">
        <v>126.9</v>
      </c>
      <c r="C25" s="33" t="s">
        <v>251</v>
      </c>
      <c r="D25" s="33" t="s">
        <v>328</v>
      </c>
      <c r="E25" s="34" t="s">
        <v>44</v>
      </c>
    </row>
    <row r="26" spans="1:5">
      <c r="A26" s="40">
        <v>9</v>
      </c>
      <c r="B26" s="32">
        <v>641</v>
      </c>
      <c r="C26" s="33" t="s">
        <v>226</v>
      </c>
      <c r="D26" s="33" t="s">
        <v>298</v>
      </c>
      <c r="E26" s="34" t="s">
        <v>44</v>
      </c>
    </row>
    <row r="27" spans="1:5">
      <c r="A27" s="22">
        <v>10</v>
      </c>
      <c r="B27" s="32">
        <v>283.83999999999997</v>
      </c>
      <c r="C27" s="33" t="s">
        <v>162</v>
      </c>
      <c r="D27" s="9" t="s">
        <v>291</v>
      </c>
      <c r="E27" s="34" t="s">
        <v>44</v>
      </c>
    </row>
    <row r="28" spans="1:5">
      <c r="A28" s="40">
        <v>11</v>
      </c>
      <c r="B28" s="32">
        <v>73.98</v>
      </c>
      <c r="C28" s="33" t="s">
        <v>300</v>
      </c>
      <c r="D28" s="33" t="s">
        <v>301</v>
      </c>
      <c r="E28" s="34" t="s">
        <v>44</v>
      </c>
    </row>
    <row r="29" spans="1:5">
      <c r="A29" s="22">
        <v>12</v>
      </c>
      <c r="B29" s="32">
        <v>62.87</v>
      </c>
      <c r="C29" s="33" t="s">
        <v>225</v>
      </c>
      <c r="D29" s="33" t="s">
        <v>299</v>
      </c>
      <c r="E29" s="34" t="s">
        <v>44</v>
      </c>
    </row>
    <row r="30" spans="1:5">
      <c r="A30" s="40">
        <v>13</v>
      </c>
      <c r="B30" s="32">
        <v>540.96</v>
      </c>
      <c r="C30" s="33" t="s">
        <v>176</v>
      </c>
      <c r="D30" s="9" t="s">
        <v>281</v>
      </c>
      <c r="E30" s="34" t="s">
        <v>44</v>
      </c>
    </row>
    <row r="31" spans="1:5">
      <c r="A31" s="22">
        <v>14</v>
      </c>
      <c r="B31" s="32">
        <v>8720</v>
      </c>
      <c r="C31" s="33" t="s">
        <v>171</v>
      </c>
      <c r="D31" s="33" t="s">
        <v>202</v>
      </c>
      <c r="E31" s="34" t="s">
        <v>254</v>
      </c>
    </row>
    <row r="32" spans="1:5">
      <c r="A32" s="40">
        <v>15</v>
      </c>
      <c r="B32" s="32">
        <v>277.07</v>
      </c>
      <c r="C32" s="9" t="s">
        <v>217</v>
      </c>
      <c r="D32" s="78" t="s">
        <v>290</v>
      </c>
      <c r="E32" s="34" t="s">
        <v>254</v>
      </c>
    </row>
    <row r="33" spans="1:5">
      <c r="A33" s="22">
        <v>16</v>
      </c>
      <c r="B33" s="32">
        <v>332.01</v>
      </c>
      <c r="C33" s="33" t="s">
        <v>255</v>
      </c>
      <c r="D33" s="103" t="s">
        <v>285</v>
      </c>
      <c r="E33" s="34" t="s">
        <v>254</v>
      </c>
    </row>
    <row r="34" spans="1:5">
      <c r="A34" s="40">
        <v>17</v>
      </c>
      <c r="B34" s="32">
        <v>88.54</v>
      </c>
      <c r="C34" s="33" t="s">
        <v>256</v>
      </c>
      <c r="D34" s="26" t="s">
        <v>285</v>
      </c>
      <c r="E34" s="34" t="s">
        <v>254</v>
      </c>
    </row>
    <row r="35" spans="1:5">
      <c r="A35" s="22">
        <v>18</v>
      </c>
      <c r="B35" s="32">
        <v>77</v>
      </c>
      <c r="C35" s="33" t="s">
        <v>288</v>
      </c>
      <c r="D35" s="33" t="s">
        <v>289</v>
      </c>
      <c r="E35" s="34" t="s">
        <v>254</v>
      </c>
    </row>
    <row r="36" spans="1:5">
      <c r="A36" s="40">
        <v>19</v>
      </c>
      <c r="B36" s="32">
        <v>476.38</v>
      </c>
      <c r="C36" s="33" t="s">
        <v>221</v>
      </c>
      <c r="D36" s="33" t="s">
        <v>188</v>
      </c>
      <c r="E36" s="34" t="s">
        <v>254</v>
      </c>
    </row>
    <row r="37" spans="1:5">
      <c r="A37" s="22">
        <v>20</v>
      </c>
      <c r="B37" s="23">
        <v>182.53</v>
      </c>
      <c r="C37" s="27" t="s">
        <v>34</v>
      </c>
      <c r="D37" s="27" t="s">
        <v>43</v>
      </c>
      <c r="E37" s="25" t="s">
        <v>42</v>
      </c>
    </row>
    <row r="38" spans="1:5">
      <c r="A38" s="40">
        <v>21</v>
      </c>
      <c r="B38" s="23">
        <v>60</v>
      </c>
      <c r="C38" s="27" t="s">
        <v>34</v>
      </c>
      <c r="D38" s="27" t="s">
        <v>139</v>
      </c>
      <c r="E38" s="25" t="s">
        <v>41</v>
      </c>
    </row>
    <row r="39" spans="1:5">
      <c r="A39" s="22">
        <v>22</v>
      </c>
      <c r="B39" s="32">
        <v>1839.28</v>
      </c>
      <c r="C39" s="33" t="s">
        <v>204</v>
      </c>
      <c r="D39" s="17" t="s">
        <v>188</v>
      </c>
      <c r="E39" s="34" t="s">
        <v>41</v>
      </c>
    </row>
    <row r="40" spans="1:5">
      <c r="A40" s="40">
        <v>23</v>
      </c>
      <c r="B40" s="32">
        <v>559.29999999999995</v>
      </c>
      <c r="C40" s="33" t="s">
        <v>204</v>
      </c>
      <c r="D40" s="33" t="s">
        <v>286</v>
      </c>
      <c r="E40" s="34" t="s">
        <v>41</v>
      </c>
    </row>
    <row r="41" spans="1:5">
      <c r="A41" s="22">
        <v>24</v>
      </c>
      <c r="B41" s="32">
        <v>190.4</v>
      </c>
      <c r="C41" s="33" t="s">
        <v>239</v>
      </c>
      <c r="D41" s="33" t="s">
        <v>287</v>
      </c>
      <c r="E41" s="34" t="s">
        <v>41</v>
      </c>
    </row>
    <row r="42" spans="1:5">
      <c r="A42" s="40">
        <v>25</v>
      </c>
      <c r="B42" s="32">
        <v>541.54</v>
      </c>
      <c r="C42" s="33" t="s">
        <v>167</v>
      </c>
      <c r="D42" s="27" t="s">
        <v>267</v>
      </c>
      <c r="E42" s="34" t="s">
        <v>41</v>
      </c>
    </row>
    <row r="43" spans="1:5">
      <c r="A43" s="22">
        <v>26</v>
      </c>
      <c r="B43" s="23">
        <v>1190</v>
      </c>
      <c r="C43" s="25" t="s">
        <v>264</v>
      </c>
      <c r="D43" s="27" t="s">
        <v>265</v>
      </c>
      <c r="E43" s="25" t="s">
        <v>41</v>
      </c>
    </row>
    <row r="44" spans="1:5">
      <c r="A44" s="40">
        <v>27</v>
      </c>
      <c r="B44" s="23">
        <v>2278.65</v>
      </c>
      <c r="C44" s="27" t="s">
        <v>257</v>
      </c>
      <c r="D44" s="27" t="s">
        <v>258</v>
      </c>
      <c r="E44" s="25" t="s">
        <v>41</v>
      </c>
    </row>
    <row r="45" spans="1:5">
      <c r="A45" s="22">
        <v>28</v>
      </c>
      <c r="B45" s="23">
        <v>498.26</v>
      </c>
      <c r="C45" s="27" t="s">
        <v>204</v>
      </c>
      <c r="D45" s="33" t="s">
        <v>206</v>
      </c>
      <c r="E45" s="25" t="s">
        <v>41</v>
      </c>
    </row>
    <row r="46" spans="1:5">
      <c r="A46" s="40">
        <v>29</v>
      </c>
      <c r="B46" s="23">
        <v>798.44</v>
      </c>
      <c r="C46" s="27" t="s">
        <v>196</v>
      </c>
      <c r="D46" s="27" t="s">
        <v>271</v>
      </c>
      <c r="E46" s="25" t="s">
        <v>41</v>
      </c>
    </row>
    <row r="47" spans="1:5">
      <c r="A47" s="22">
        <v>30</v>
      </c>
      <c r="B47" s="23">
        <v>142.54</v>
      </c>
      <c r="C47" s="27" t="s">
        <v>169</v>
      </c>
      <c r="D47" s="27" t="s">
        <v>194</v>
      </c>
      <c r="E47" s="25" t="s">
        <v>41</v>
      </c>
    </row>
    <row r="48" spans="1:5">
      <c r="A48" s="40">
        <v>31</v>
      </c>
      <c r="B48" s="23">
        <v>540.04999999999995</v>
      </c>
      <c r="C48" s="27" t="s">
        <v>232</v>
      </c>
      <c r="D48" s="27" t="s">
        <v>338</v>
      </c>
      <c r="E48" s="25" t="s">
        <v>41</v>
      </c>
    </row>
    <row r="49" spans="1:5">
      <c r="A49" s="22">
        <v>32</v>
      </c>
      <c r="B49" s="23">
        <v>16.100000000000001</v>
      </c>
      <c r="C49" s="27" t="s">
        <v>34</v>
      </c>
      <c r="D49" s="27" t="s">
        <v>139</v>
      </c>
      <c r="E49" s="25" t="s">
        <v>40</v>
      </c>
    </row>
    <row r="50" spans="1:5">
      <c r="A50" s="40">
        <v>33</v>
      </c>
      <c r="B50" s="23">
        <v>40</v>
      </c>
      <c r="C50" s="27" t="s">
        <v>34</v>
      </c>
      <c r="D50" s="27" t="s">
        <v>139</v>
      </c>
      <c r="E50" s="25" t="s">
        <v>39</v>
      </c>
    </row>
    <row r="51" spans="1:5">
      <c r="A51" s="22">
        <v>34</v>
      </c>
      <c r="B51" s="23">
        <v>1231.6500000000001</v>
      </c>
      <c r="C51" s="27" t="s">
        <v>259</v>
      </c>
      <c r="D51" s="27" t="s">
        <v>329</v>
      </c>
      <c r="E51" s="25" t="s">
        <v>39</v>
      </c>
    </row>
    <row r="52" spans="1:5">
      <c r="A52" s="40">
        <v>35</v>
      </c>
      <c r="B52" s="23">
        <v>167.88</v>
      </c>
      <c r="C52" s="27" t="s">
        <v>260</v>
      </c>
      <c r="D52" s="27" t="s">
        <v>283</v>
      </c>
      <c r="E52" s="25" t="s">
        <v>39</v>
      </c>
    </row>
    <row r="53" spans="1:5">
      <c r="A53" s="22">
        <v>36</v>
      </c>
      <c r="B53" s="23">
        <v>520</v>
      </c>
      <c r="C53" s="27" t="s">
        <v>232</v>
      </c>
      <c r="D53" s="27" t="s">
        <v>338</v>
      </c>
      <c r="E53" s="25" t="s">
        <v>39</v>
      </c>
    </row>
    <row r="54" spans="1:5">
      <c r="A54" s="40">
        <v>37</v>
      </c>
      <c r="B54" s="23">
        <v>500.66</v>
      </c>
      <c r="C54" s="27" t="s">
        <v>186</v>
      </c>
      <c r="D54" s="27" t="s">
        <v>202</v>
      </c>
      <c r="E54" s="25" t="s">
        <v>39</v>
      </c>
    </row>
    <row r="55" spans="1:5">
      <c r="A55" s="22">
        <v>38</v>
      </c>
      <c r="B55" s="23">
        <v>16148.96</v>
      </c>
      <c r="C55" s="27" t="s">
        <v>166</v>
      </c>
      <c r="D55" s="27" t="s">
        <v>330</v>
      </c>
      <c r="E55" s="25" t="s">
        <v>39</v>
      </c>
    </row>
    <row r="56" spans="1:5">
      <c r="A56" s="40">
        <v>39</v>
      </c>
      <c r="B56" s="23">
        <v>514.08000000000004</v>
      </c>
      <c r="C56" s="27" t="s">
        <v>261</v>
      </c>
      <c r="D56" s="27" t="s">
        <v>284</v>
      </c>
      <c r="E56" s="25" t="s">
        <v>39</v>
      </c>
    </row>
    <row r="57" spans="1:5">
      <c r="A57" s="22">
        <v>40</v>
      </c>
      <c r="B57" s="23">
        <v>314.54000000000002</v>
      </c>
      <c r="C57" s="27" t="s">
        <v>262</v>
      </c>
      <c r="D57" s="26" t="s">
        <v>285</v>
      </c>
      <c r="E57" s="25" t="s">
        <v>39</v>
      </c>
    </row>
    <row r="58" spans="1:5">
      <c r="A58" s="40">
        <v>41</v>
      </c>
      <c r="B58" s="23">
        <v>2283.35</v>
      </c>
      <c r="C58" s="27" t="s">
        <v>257</v>
      </c>
      <c r="D58" s="27" t="s">
        <v>263</v>
      </c>
      <c r="E58" s="25" t="s">
        <v>39</v>
      </c>
    </row>
    <row r="59" spans="1:5" ht="30.75" customHeight="1">
      <c r="A59" s="22">
        <v>42</v>
      </c>
      <c r="B59" s="23">
        <v>318.29000000000002</v>
      </c>
      <c r="C59" s="27" t="s">
        <v>34</v>
      </c>
      <c r="D59" s="28" t="s">
        <v>38</v>
      </c>
      <c r="E59" s="25" t="s">
        <v>37</v>
      </c>
    </row>
    <row r="60" spans="1:5">
      <c r="A60" s="40">
        <v>43</v>
      </c>
      <c r="B60" s="23">
        <v>80</v>
      </c>
      <c r="C60" s="27" t="s">
        <v>34</v>
      </c>
      <c r="D60" s="27" t="s">
        <v>36</v>
      </c>
      <c r="E60" s="25" t="s">
        <v>35</v>
      </c>
    </row>
  </sheetData>
  <autoFilter ref="A17:G60">
    <filterColumn colId="2"/>
  </autoFilter>
  <mergeCells count="4">
    <mergeCell ref="A1:E1"/>
    <mergeCell ref="A4:E4"/>
    <mergeCell ref="A5:E5"/>
    <mergeCell ref="A16:E16"/>
  </mergeCells>
  <pageMargins left="0.45" right="0.45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67"/>
  <sheetViews>
    <sheetView topLeftCell="A4" workbookViewId="0">
      <selection activeCell="D64" sqref="D64"/>
    </sheetView>
  </sheetViews>
  <sheetFormatPr defaultRowHeight="15"/>
  <cols>
    <col min="1" max="1" width="5.28515625" style="17" customWidth="1"/>
    <col min="2" max="2" width="10" style="36" customWidth="1"/>
    <col min="3" max="3" width="22" style="37" customWidth="1"/>
    <col min="4" max="4" width="47.28515625" style="17" customWidth="1"/>
    <col min="5" max="5" width="11.140625" style="17" customWidth="1"/>
    <col min="6" max="16384" width="9.140625" style="17"/>
  </cols>
  <sheetData>
    <row r="1" spans="1:6" s="15" customFormat="1">
      <c r="A1" s="366" t="s">
        <v>16</v>
      </c>
      <c r="B1" s="366"/>
      <c r="C1" s="366"/>
      <c r="D1" s="366"/>
      <c r="E1" s="366"/>
      <c r="F1" s="14"/>
    </row>
    <row r="2" spans="1:6" s="15" customFormat="1">
      <c r="B2" s="35"/>
      <c r="C2" s="29"/>
    </row>
    <row r="3" spans="1:6" s="15" customFormat="1">
      <c r="B3" s="35"/>
      <c r="C3" s="29"/>
    </row>
    <row r="4" spans="1:6" s="15" customFormat="1">
      <c r="A4" s="362" t="s">
        <v>0</v>
      </c>
      <c r="B4" s="362"/>
      <c r="C4" s="362"/>
      <c r="D4" s="362"/>
      <c r="E4" s="362"/>
      <c r="F4" s="14"/>
    </row>
    <row r="5" spans="1:6" s="15" customFormat="1">
      <c r="A5" s="362" t="s">
        <v>9</v>
      </c>
      <c r="B5" s="362"/>
      <c r="C5" s="362"/>
      <c r="D5" s="362"/>
      <c r="E5" s="362"/>
      <c r="F5" s="14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20" t="s">
        <v>5</v>
      </c>
      <c r="D8" s="20" t="s">
        <v>6</v>
      </c>
      <c r="E8" s="20" t="s">
        <v>7</v>
      </c>
    </row>
    <row r="9" spans="1:6" ht="30" customHeight="1">
      <c r="A9" s="22">
        <v>1</v>
      </c>
      <c r="B9" s="23">
        <f>26111+296+3420+6564+7658+11753+135+1539+2954+3447</f>
        <v>63877</v>
      </c>
      <c r="C9" s="40" t="s">
        <v>18</v>
      </c>
      <c r="D9" s="27" t="s">
        <v>143</v>
      </c>
      <c r="E9" s="25" t="s">
        <v>142</v>
      </c>
    </row>
    <row r="10" spans="1:6" ht="15" customHeight="1">
      <c r="A10" s="22">
        <v>2</v>
      </c>
      <c r="B10" s="23">
        <f>14328+428+4700+178+648</f>
        <v>20282</v>
      </c>
      <c r="C10" s="25" t="s">
        <v>19</v>
      </c>
      <c r="D10" s="27" t="s">
        <v>21</v>
      </c>
      <c r="E10" s="25" t="s">
        <v>142</v>
      </c>
    </row>
    <row r="11" spans="1:6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33</v>
      </c>
    </row>
    <row r="12" spans="1:6" ht="15" customHeight="1">
      <c r="A12" s="22">
        <v>4</v>
      </c>
      <c r="B12" s="23">
        <f>27896-B11-108</f>
        <v>25870</v>
      </c>
      <c r="C12" s="25" t="s">
        <v>34</v>
      </c>
      <c r="D12" s="27" t="s">
        <v>331</v>
      </c>
      <c r="E12" s="25" t="s">
        <v>33</v>
      </c>
    </row>
    <row r="15" spans="1:6">
      <c r="D15" s="16"/>
    </row>
    <row r="16" spans="1:6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41" t="s">
        <v>4</v>
      </c>
      <c r="C17" s="20" t="s">
        <v>5</v>
      </c>
      <c r="D17" s="20" t="s">
        <v>6</v>
      </c>
      <c r="E17" s="20" t="s">
        <v>7</v>
      </c>
    </row>
    <row r="18" spans="1:5" hidden="1">
      <c r="A18" s="40">
        <v>1</v>
      </c>
      <c r="B18" s="23">
        <v>94.68</v>
      </c>
      <c r="C18" s="25" t="s">
        <v>34</v>
      </c>
      <c r="D18" s="27" t="s">
        <v>48</v>
      </c>
      <c r="E18" s="25" t="s">
        <v>57</v>
      </c>
    </row>
    <row r="19" spans="1:5" ht="30" hidden="1">
      <c r="A19" s="40">
        <v>2</v>
      </c>
      <c r="B19" s="23">
        <v>108.64</v>
      </c>
      <c r="C19" s="25" t="s">
        <v>34</v>
      </c>
      <c r="D19" s="28" t="s">
        <v>56</v>
      </c>
      <c r="E19" s="25" t="s">
        <v>33</v>
      </c>
    </row>
    <row r="20" spans="1:5" hidden="1">
      <c r="A20" s="40">
        <v>3</v>
      </c>
      <c r="B20" s="23">
        <v>10</v>
      </c>
      <c r="C20" s="25" t="s">
        <v>34</v>
      </c>
      <c r="D20" s="27" t="s">
        <v>48</v>
      </c>
      <c r="E20" s="25" t="s">
        <v>55</v>
      </c>
    </row>
    <row r="21" spans="1:5" hidden="1">
      <c r="A21" s="40">
        <v>4</v>
      </c>
      <c r="B21" s="23">
        <v>350</v>
      </c>
      <c r="C21" s="25" t="s">
        <v>34</v>
      </c>
      <c r="D21" s="27" t="s">
        <v>48</v>
      </c>
      <c r="E21" s="25" t="s">
        <v>54</v>
      </c>
    </row>
    <row r="22" spans="1:5" hidden="1">
      <c r="A22" s="40">
        <v>5</v>
      </c>
      <c r="B22" s="23">
        <v>1000</v>
      </c>
      <c r="C22" s="25" t="s">
        <v>204</v>
      </c>
      <c r="D22" s="27" t="s">
        <v>188</v>
      </c>
      <c r="E22" s="25" t="s">
        <v>282</v>
      </c>
    </row>
    <row r="23" spans="1:5" hidden="1">
      <c r="A23" s="40">
        <v>6</v>
      </c>
      <c r="B23" s="23">
        <v>826.02</v>
      </c>
      <c r="C23" s="25" t="s">
        <v>235</v>
      </c>
      <c r="D23" s="31" t="s">
        <v>188</v>
      </c>
      <c r="E23" s="25" t="s">
        <v>282</v>
      </c>
    </row>
    <row r="24" spans="1:5" hidden="1">
      <c r="A24" s="40">
        <v>7</v>
      </c>
      <c r="B24" s="23">
        <v>9920</v>
      </c>
      <c r="C24" s="25" t="s">
        <v>171</v>
      </c>
      <c r="D24" s="27" t="s">
        <v>202</v>
      </c>
      <c r="E24" s="25" t="s">
        <v>282</v>
      </c>
    </row>
    <row r="25" spans="1:5" hidden="1">
      <c r="A25" s="40">
        <v>8</v>
      </c>
      <c r="B25" s="23">
        <v>2354.4499999999998</v>
      </c>
      <c r="C25" s="25" t="s">
        <v>186</v>
      </c>
      <c r="D25" s="27" t="s">
        <v>202</v>
      </c>
      <c r="E25" s="25" t="s">
        <v>282</v>
      </c>
    </row>
    <row r="26" spans="1:5" hidden="1">
      <c r="A26" s="40">
        <v>9</v>
      </c>
      <c r="B26" s="23">
        <v>434.77</v>
      </c>
      <c r="C26" s="25" t="s">
        <v>236</v>
      </c>
      <c r="D26" s="27" t="s">
        <v>237</v>
      </c>
      <c r="E26" s="25" t="s">
        <v>282</v>
      </c>
    </row>
    <row r="27" spans="1:5" hidden="1">
      <c r="A27" s="40">
        <v>10</v>
      </c>
      <c r="B27" s="23">
        <v>785.4</v>
      </c>
      <c r="C27" s="25" t="s">
        <v>238</v>
      </c>
      <c r="D27" s="27" t="s">
        <v>280</v>
      </c>
      <c r="E27" s="25" t="s">
        <v>282</v>
      </c>
    </row>
    <row r="28" spans="1:5" hidden="1">
      <c r="A28" s="40">
        <v>11</v>
      </c>
      <c r="B28" s="23">
        <v>384.37</v>
      </c>
      <c r="C28" s="25" t="s">
        <v>170</v>
      </c>
      <c r="D28" s="27" t="s">
        <v>319</v>
      </c>
      <c r="E28" s="25" t="s">
        <v>282</v>
      </c>
    </row>
    <row r="29" spans="1:5" hidden="1">
      <c r="A29" s="40">
        <v>12</v>
      </c>
      <c r="B29" s="23">
        <v>148.74</v>
      </c>
      <c r="C29" s="25" t="s">
        <v>169</v>
      </c>
      <c r="D29" s="27" t="s">
        <v>194</v>
      </c>
      <c r="E29" s="25" t="s">
        <v>282</v>
      </c>
    </row>
    <row r="30" spans="1:5" hidden="1">
      <c r="A30" s="40">
        <v>13</v>
      </c>
      <c r="B30" s="23">
        <v>502.62</v>
      </c>
      <c r="C30" s="25" t="s">
        <v>176</v>
      </c>
      <c r="D30" s="27" t="s">
        <v>281</v>
      </c>
      <c r="E30" s="25" t="s">
        <v>282</v>
      </c>
    </row>
    <row r="31" spans="1:5" hidden="1">
      <c r="A31" s="40">
        <v>14</v>
      </c>
      <c r="B31" s="23">
        <v>27.13</v>
      </c>
      <c r="C31" s="25" t="s">
        <v>239</v>
      </c>
      <c r="D31" s="27" t="s">
        <v>332</v>
      </c>
      <c r="E31" s="25" t="s">
        <v>282</v>
      </c>
    </row>
    <row r="32" spans="1:5" hidden="1">
      <c r="A32" s="40">
        <v>15</v>
      </c>
      <c r="B32" s="23">
        <v>232.05</v>
      </c>
      <c r="C32" s="25" t="s">
        <v>240</v>
      </c>
      <c r="D32" s="27" t="s">
        <v>333</v>
      </c>
      <c r="E32" s="25" t="s">
        <v>282</v>
      </c>
    </row>
    <row r="33" spans="1:5" hidden="1">
      <c r="A33" s="40">
        <v>16</v>
      </c>
      <c r="B33" s="23">
        <v>1750</v>
      </c>
      <c r="C33" s="25" t="s">
        <v>241</v>
      </c>
      <c r="D33" s="27" t="s">
        <v>334</v>
      </c>
      <c r="E33" s="25" t="s">
        <v>282</v>
      </c>
    </row>
    <row r="34" spans="1:5" hidden="1">
      <c r="A34" s="40">
        <v>17</v>
      </c>
      <c r="B34" s="32">
        <v>730</v>
      </c>
      <c r="C34" s="23" t="s">
        <v>242</v>
      </c>
      <c r="D34" s="33" t="s">
        <v>268</v>
      </c>
      <c r="E34" s="25" t="s">
        <v>282</v>
      </c>
    </row>
    <row r="35" spans="1:5" hidden="1">
      <c r="A35" s="40">
        <v>18</v>
      </c>
      <c r="B35" s="23">
        <v>480.04</v>
      </c>
      <c r="C35" s="25" t="s">
        <v>173</v>
      </c>
      <c r="D35" s="27" t="s">
        <v>202</v>
      </c>
      <c r="E35" s="25" t="s">
        <v>282</v>
      </c>
    </row>
    <row r="36" spans="1:5" hidden="1">
      <c r="A36" s="40">
        <v>19</v>
      </c>
      <c r="B36" s="23">
        <v>3725.74</v>
      </c>
      <c r="C36" s="25" t="s">
        <v>243</v>
      </c>
      <c r="D36" s="27" t="s">
        <v>304</v>
      </c>
      <c r="E36" s="25" t="s">
        <v>234</v>
      </c>
    </row>
    <row r="37" spans="1:5" hidden="1">
      <c r="A37" s="40">
        <v>20</v>
      </c>
      <c r="B37" s="23">
        <v>290</v>
      </c>
      <c r="C37" s="25" t="s">
        <v>34</v>
      </c>
      <c r="D37" s="27" t="s">
        <v>53</v>
      </c>
      <c r="E37" s="25" t="s">
        <v>52</v>
      </c>
    </row>
    <row r="38" spans="1:5" hidden="1">
      <c r="A38" s="40">
        <v>21</v>
      </c>
      <c r="B38" s="23">
        <v>715.47</v>
      </c>
      <c r="C38" s="27" t="s">
        <v>279</v>
      </c>
      <c r="D38" s="27" t="s">
        <v>202</v>
      </c>
      <c r="E38" s="25" t="s">
        <v>245</v>
      </c>
    </row>
    <row r="39" spans="1:5" hidden="1">
      <c r="A39" s="40">
        <v>22</v>
      </c>
      <c r="B39" s="23">
        <v>64</v>
      </c>
      <c r="C39" s="25" t="s">
        <v>34</v>
      </c>
      <c r="D39" s="27" t="s">
        <v>51</v>
      </c>
      <c r="E39" s="25" t="s">
        <v>50</v>
      </c>
    </row>
    <row r="40" spans="1:5" hidden="1">
      <c r="A40" s="40">
        <v>23</v>
      </c>
      <c r="B40" s="23">
        <v>2275.6</v>
      </c>
      <c r="C40" s="27" t="s">
        <v>278</v>
      </c>
      <c r="D40" s="27" t="s">
        <v>246</v>
      </c>
      <c r="E40" s="25" t="s">
        <v>50</v>
      </c>
    </row>
    <row r="41" spans="1:5" hidden="1">
      <c r="A41" s="40">
        <v>24</v>
      </c>
      <c r="B41" s="23">
        <v>250</v>
      </c>
      <c r="C41" s="25" t="s">
        <v>34</v>
      </c>
      <c r="D41" s="27" t="s">
        <v>48</v>
      </c>
      <c r="E41" s="25" t="s">
        <v>49</v>
      </c>
    </row>
    <row r="42" spans="1:5" hidden="1">
      <c r="A42" s="40">
        <v>25</v>
      </c>
      <c r="B42" s="23">
        <v>407.96</v>
      </c>
      <c r="C42" s="25" t="s">
        <v>204</v>
      </c>
      <c r="D42" s="27" t="s">
        <v>188</v>
      </c>
      <c r="E42" s="25" t="s">
        <v>49</v>
      </c>
    </row>
    <row r="43" spans="1:5" hidden="1">
      <c r="A43" s="40">
        <v>26</v>
      </c>
      <c r="B43" s="23">
        <v>169.49</v>
      </c>
      <c r="C43" s="25" t="s">
        <v>162</v>
      </c>
      <c r="D43" s="27" t="s">
        <v>272</v>
      </c>
      <c r="E43" s="25" t="s">
        <v>49</v>
      </c>
    </row>
    <row r="44" spans="1:5" hidden="1">
      <c r="A44" s="40">
        <v>27</v>
      </c>
      <c r="B44" s="23">
        <v>33.32</v>
      </c>
      <c r="C44" s="25" t="s">
        <v>247</v>
      </c>
      <c r="D44" s="27" t="s">
        <v>335</v>
      </c>
      <c r="E44" s="25" t="s">
        <v>49</v>
      </c>
    </row>
    <row r="45" spans="1:5" hidden="1">
      <c r="A45" s="40">
        <v>28</v>
      </c>
      <c r="B45" s="23">
        <v>376.04</v>
      </c>
      <c r="C45" s="25" t="s">
        <v>177</v>
      </c>
      <c r="D45" s="27" t="s">
        <v>295</v>
      </c>
      <c r="E45" s="25" t="s">
        <v>49</v>
      </c>
    </row>
    <row r="46" spans="1:5" hidden="1">
      <c r="A46" s="40">
        <v>29</v>
      </c>
      <c r="B46" s="23">
        <v>1598.47</v>
      </c>
      <c r="C46" s="25" t="s">
        <v>164</v>
      </c>
      <c r="D46" s="27" t="s">
        <v>296</v>
      </c>
      <c r="E46" s="25" t="s">
        <v>49</v>
      </c>
    </row>
    <row r="47" spans="1:5" hidden="1">
      <c r="A47" s="40">
        <v>30</v>
      </c>
      <c r="B47" s="23">
        <v>142.21</v>
      </c>
      <c r="C47" s="25" t="s">
        <v>165</v>
      </c>
      <c r="D47" s="27" t="s">
        <v>297</v>
      </c>
      <c r="E47" s="25" t="s">
        <v>49</v>
      </c>
    </row>
    <row r="48" spans="1:5" hidden="1">
      <c r="A48" s="40">
        <v>31</v>
      </c>
      <c r="B48" s="23">
        <v>981.35</v>
      </c>
      <c r="C48" s="25" t="s">
        <v>160</v>
      </c>
      <c r="D48" s="27" t="s">
        <v>202</v>
      </c>
      <c r="E48" s="25" t="s">
        <v>49</v>
      </c>
    </row>
    <row r="49" spans="1:5" hidden="1">
      <c r="A49" s="40">
        <v>32</v>
      </c>
      <c r="B49" s="23">
        <v>221.35</v>
      </c>
      <c r="C49" s="25" t="s">
        <v>160</v>
      </c>
      <c r="D49" s="27" t="s">
        <v>277</v>
      </c>
      <c r="E49" s="25" t="s">
        <v>49</v>
      </c>
    </row>
    <row r="50" spans="1:5" hidden="1">
      <c r="A50" s="40">
        <v>33</v>
      </c>
      <c r="B50" s="23">
        <v>678.24</v>
      </c>
      <c r="C50" s="25" t="s">
        <v>196</v>
      </c>
      <c r="D50" s="27" t="s">
        <v>271</v>
      </c>
      <c r="E50" s="25" t="s">
        <v>49</v>
      </c>
    </row>
    <row r="51" spans="1:5" hidden="1">
      <c r="A51" s="40">
        <v>34</v>
      </c>
      <c r="B51" s="23">
        <v>4513.92</v>
      </c>
      <c r="C51" s="25" t="s">
        <v>178</v>
      </c>
      <c r="D51" s="27" t="s">
        <v>336</v>
      </c>
      <c r="E51" s="25" t="s">
        <v>49</v>
      </c>
    </row>
    <row r="52" spans="1:5" hidden="1">
      <c r="A52" s="40">
        <v>35</v>
      </c>
      <c r="B52" s="23">
        <v>100.44</v>
      </c>
      <c r="C52" s="25" t="s">
        <v>248</v>
      </c>
      <c r="D52" s="27" t="s">
        <v>273</v>
      </c>
      <c r="E52" s="25" t="s">
        <v>49</v>
      </c>
    </row>
    <row r="53" spans="1:5" hidden="1">
      <c r="A53" s="40">
        <v>36</v>
      </c>
      <c r="B53" s="23">
        <v>76.819999999999993</v>
      </c>
      <c r="C53" s="25" t="s">
        <v>249</v>
      </c>
      <c r="D53" s="27" t="s">
        <v>274</v>
      </c>
      <c r="E53" s="25" t="s">
        <v>49</v>
      </c>
    </row>
    <row r="54" spans="1:5" hidden="1">
      <c r="A54" s="40">
        <v>37</v>
      </c>
      <c r="B54" s="23">
        <v>768.74</v>
      </c>
      <c r="C54" s="25" t="s">
        <v>170</v>
      </c>
      <c r="D54" s="27" t="s">
        <v>337</v>
      </c>
      <c r="E54" s="25" t="s">
        <v>49</v>
      </c>
    </row>
    <row r="55" spans="1:5" hidden="1">
      <c r="A55" s="40">
        <v>38</v>
      </c>
      <c r="B55" s="23">
        <v>224.85</v>
      </c>
      <c r="C55" s="25" t="s">
        <v>270</v>
      </c>
      <c r="D55" s="27" t="s">
        <v>269</v>
      </c>
      <c r="E55" s="25" t="s">
        <v>49</v>
      </c>
    </row>
    <row r="56" spans="1:5" hidden="1">
      <c r="A56" s="40">
        <v>39</v>
      </c>
      <c r="B56" s="23">
        <v>196.75</v>
      </c>
      <c r="C56" s="25" t="s">
        <v>250</v>
      </c>
      <c r="D56" s="27" t="s">
        <v>194</v>
      </c>
      <c r="E56" s="25" t="s">
        <v>49</v>
      </c>
    </row>
    <row r="57" spans="1:5" hidden="1">
      <c r="A57" s="40">
        <v>40</v>
      </c>
      <c r="B57" s="23">
        <v>628.83000000000004</v>
      </c>
      <c r="C57" s="25" t="s">
        <v>198</v>
      </c>
      <c r="D57" s="27" t="s">
        <v>275</v>
      </c>
      <c r="E57" s="25" t="s">
        <v>49</v>
      </c>
    </row>
    <row r="58" spans="1:5" hidden="1">
      <c r="A58" s="40">
        <v>41</v>
      </c>
      <c r="B58" s="23">
        <v>1156.4100000000001</v>
      </c>
      <c r="C58" s="25" t="s">
        <v>251</v>
      </c>
      <c r="D58" s="27" t="s">
        <v>276</v>
      </c>
      <c r="E58" s="25" t="s">
        <v>49</v>
      </c>
    </row>
    <row r="59" spans="1:5" hidden="1">
      <c r="A59" s="40">
        <v>42</v>
      </c>
      <c r="B59" s="23">
        <v>2937.05</v>
      </c>
      <c r="C59" s="25" t="s">
        <v>186</v>
      </c>
      <c r="D59" s="27" t="s">
        <v>202</v>
      </c>
      <c r="E59" s="25" t="s">
        <v>49</v>
      </c>
    </row>
    <row r="60" spans="1:5" hidden="1">
      <c r="A60" s="40">
        <v>43</v>
      </c>
      <c r="B60" s="23">
        <v>80</v>
      </c>
      <c r="C60" s="25" t="s">
        <v>34</v>
      </c>
      <c r="D60" s="27" t="s">
        <v>48</v>
      </c>
      <c r="E60" s="25" t="s">
        <v>47</v>
      </c>
    </row>
    <row r="61" spans="1:5" hidden="1">
      <c r="A61" s="40">
        <v>44</v>
      </c>
      <c r="B61" s="23">
        <v>3470.84</v>
      </c>
      <c r="C61" s="25" t="s">
        <v>264</v>
      </c>
      <c r="D61" s="27" t="s">
        <v>265</v>
      </c>
      <c r="E61" s="25" t="s">
        <v>47</v>
      </c>
    </row>
    <row r="62" spans="1:5" hidden="1">
      <c r="A62" s="40">
        <v>45</v>
      </c>
      <c r="B62" s="23">
        <v>1060.05</v>
      </c>
      <c r="C62" s="25" t="s">
        <v>232</v>
      </c>
      <c r="D62" s="27" t="s">
        <v>338</v>
      </c>
      <c r="E62" s="25" t="s">
        <v>47</v>
      </c>
    </row>
    <row r="63" spans="1:5" hidden="1">
      <c r="A63" s="40">
        <v>46</v>
      </c>
      <c r="B63" s="23">
        <v>11995.2</v>
      </c>
      <c r="C63" s="25" t="s">
        <v>166</v>
      </c>
      <c r="D63" s="27" t="s">
        <v>266</v>
      </c>
      <c r="E63" s="25" t="s">
        <v>47</v>
      </c>
    </row>
    <row r="64" spans="1:5" ht="30">
      <c r="A64" s="40">
        <v>47</v>
      </c>
      <c r="B64" s="23">
        <v>10220.68</v>
      </c>
      <c r="C64" s="25" t="s">
        <v>209</v>
      </c>
      <c r="D64" s="28" t="s">
        <v>339</v>
      </c>
      <c r="E64" s="25" t="s">
        <v>47</v>
      </c>
    </row>
    <row r="65" spans="1:5" hidden="1">
      <c r="A65" s="40">
        <v>48</v>
      </c>
      <c r="B65" s="23">
        <v>323.67</v>
      </c>
      <c r="C65" s="25" t="s">
        <v>167</v>
      </c>
      <c r="D65" s="27" t="s">
        <v>267</v>
      </c>
      <c r="E65" s="25" t="s">
        <v>47</v>
      </c>
    </row>
    <row r="66" spans="1:5" hidden="1">
      <c r="A66" s="40">
        <v>49</v>
      </c>
      <c r="B66" s="23">
        <v>1460</v>
      </c>
      <c r="C66" s="23" t="s">
        <v>242</v>
      </c>
      <c r="D66" s="33" t="s">
        <v>268</v>
      </c>
      <c r="E66" s="25" t="s">
        <v>47</v>
      </c>
    </row>
    <row r="67" spans="1:5" hidden="1">
      <c r="A67" s="40">
        <v>50</v>
      </c>
      <c r="B67" s="23">
        <v>3500</v>
      </c>
      <c r="C67" s="23" t="s">
        <v>252</v>
      </c>
      <c r="D67" s="27" t="s">
        <v>334</v>
      </c>
      <c r="E67" s="25" t="s">
        <v>47</v>
      </c>
    </row>
  </sheetData>
  <autoFilter ref="A17:F67">
    <filterColumn colId="2">
      <filters>
        <filter val="Clinica Bercar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workbookViewId="0">
      <selection activeCell="D50" sqref="D50"/>
    </sheetView>
  </sheetViews>
  <sheetFormatPr defaultRowHeight="15"/>
  <cols>
    <col min="1" max="1" width="5.28515625" style="17" customWidth="1"/>
    <col min="2" max="2" width="12" style="36" bestFit="1" customWidth="1"/>
    <col min="3" max="3" width="23.7109375" style="37" bestFit="1" customWidth="1"/>
    <col min="4" max="4" width="47.42578125" style="17" customWidth="1"/>
    <col min="5" max="5" width="11.140625" style="17" customWidth="1"/>
    <col min="6" max="16384" width="9.140625" style="17"/>
  </cols>
  <sheetData>
    <row r="1" spans="1:9" s="15" customFormat="1">
      <c r="A1" s="366" t="s">
        <v>16</v>
      </c>
      <c r="B1" s="366"/>
      <c r="C1" s="366"/>
      <c r="D1" s="366"/>
      <c r="E1" s="366"/>
      <c r="F1" s="14"/>
      <c r="G1" s="14"/>
      <c r="H1" s="14"/>
      <c r="I1" s="14"/>
    </row>
    <row r="2" spans="1:9" s="15" customFormat="1">
      <c r="B2" s="35"/>
      <c r="C2" s="29"/>
    </row>
    <row r="3" spans="1:9" s="15" customFormat="1">
      <c r="B3" s="35"/>
      <c r="C3" s="29"/>
    </row>
    <row r="4" spans="1:9" s="15" customFormat="1">
      <c r="A4" s="362" t="s">
        <v>0</v>
      </c>
      <c r="B4" s="362"/>
      <c r="C4" s="362"/>
      <c r="D4" s="362"/>
      <c r="E4" s="362"/>
      <c r="F4" s="14"/>
      <c r="G4" s="14"/>
      <c r="H4" s="14"/>
      <c r="I4" s="14"/>
    </row>
    <row r="5" spans="1:9" s="15" customFormat="1">
      <c r="A5" s="362" t="s">
        <v>10</v>
      </c>
      <c r="B5" s="362"/>
      <c r="C5" s="362"/>
      <c r="D5" s="362"/>
      <c r="E5" s="362"/>
      <c r="F5" s="14"/>
      <c r="G5" s="14"/>
      <c r="H5" s="14"/>
      <c r="I5" s="14"/>
    </row>
    <row r="7" spans="1:9">
      <c r="A7" s="15" t="s">
        <v>2</v>
      </c>
    </row>
    <row r="8" spans="1:9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9" ht="30" customHeight="1">
      <c r="A9" s="22">
        <v>1</v>
      </c>
      <c r="B9" s="23">
        <f>24047+280+3258+6214+7151+10470+123+1418+2709+3114</f>
        <v>58784</v>
      </c>
      <c r="C9" s="40" t="s">
        <v>18</v>
      </c>
      <c r="D9" s="27" t="s">
        <v>144</v>
      </c>
      <c r="E9" s="25" t="s">
        <v>145</v>
      </c>
    </row>
    <row r="10" spans="1:9" ht="15" customHeight="1">
      <c r="A10" s="22">
        <v>2</v>
      </c>
      <c r="B10" s="23">
        <f>13429+404+4420+167+722</f>
        <v>19142</v>
      </c>
      <c r="C10" s="25" t="s">
        <v>19</v>
      </c>
      <c r="D10" s="27" t="s">
        <v>23</v>
      </c>
      <c r="E10" s="25" t="s">
        <v>145</v>
      </c>
    </row>
    <row r="11" spans="1:9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67</v>
      </c>
    </row>
    <row r="12" spans="1:9" ht="15" customHeight="1">
      <c r="A12" s="22">
        <v>4</v>
      </c>
      <c r="B12" s="23">
        <f>26967-1918</f>
        <v>25049</v>
      </c>
      <c r="C12" s="25" t="s">
        <v>34</v>
      </c>
      <c r="D12" s="27" t="s">
        <v>340</v>
      </c>
      <c r="E12" s="25" t="s">
        <v>67</v>
      </c>
    </row>
    <row r="16" spans="1:9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1000</v>
      </c>
      <c r="C18" s="25" t="s">
        <v>34</v>
      </c>
      <c r="D18" s="27" t="s">
        <v>71</v>
      </c>
      <c r="E18" s="25" t="s">
        <v>70</v>
      </c>
    </row>
    <row r="19" spans="1:5">
      <c r="A19" s="40">
        <v>2</v>
      </c>
      <c r="B19" s="23">
        <v>2029.36</v>
      </c>
      <c r="C19" s="25" t="s">
        <v>34</v>
      </c>
      <c r="D19" s="27" t="s">
        <v>69</v>
      </c>
      <c r="E19" s="25" t="s">
        <v>68</v>
      </c>
    </row>
    <row r="20" spans="1:5">
      <c r="A20" s="40">
        <v>3</v>
      </c>
      <c r="B20" s="23">
        <v>88.95</v>
      </c>
      <c r="C20" s="25" t="s">
        <v>204</v>
      </c>
      <c r="D20" s="27" t="s">
        <v>188</v>
      </c>
      <c r="E20" s="25" t="s">
        <v>145</v>
      </c>
    </row>
    <row r="21" spans="1:5">
      <c r="A21" s="40">
        <v>4</v>
      </c>
      <c r="B21" s="23">
        <v>1046.25</v>
      </c>
      <c r="C21" s="25" t="s">
        <v>216</v>
      </c>
      <c r="D21" s="26" t="s">
        <v>308</v>
      </c>
      <c r="E21" s="25" t="s">
        <v>145</v>
      </c>
    </row>
    <row r="22" spans="1:5">
      <c r="A22" s="40">
        <v>5</v>
      </c>
      <c r="B22" s="23">
        <v>818.58</v>
      </c>
      <c r="C22" s="25" t="s">
        <v>196</v>
      </c>
      <c r="D22" s="27" t="s">
        <v>271</v>
      </c>
      <c r="E22" s="25" t="s">
        <v>145</v>
      </c>
    </row>
    <row r="23" spans="1:5">
      <c r="A23" s="40">
        <v>6</v>
      </c>
      <c r="B23" s="23">
        <v>912.75</v>
      </c>
      <c r="C23" s="25" t="s">
        <v>176</v>
      </c>
      <c r="D23" s="27" t="s">
        <v>281</v>
      </c>
      <c r="E23" s="25" t="s">
        <v>145</v>
      </c>
    </row>
    <row r="24" spans="1:5">
      <c r="A24" s="40">
        <v>7</v>
      </c>
      <c r="B24" s="36">
        <v>191.75</v>
      </c>
      <c r="C24" s="23" t="s">
        <v>168</v>
      </c>
      <c r="D24" s="26" t="s">
        <v>194</v>
      </c>
      <c r="E24" s="25" t="s">
        <v>145</v>
      </c>
    </row>
    <row r="25" spans="1:5" s="46" customFormat="1">
      <c r="A25" s="42">
        <v>8</v>
      </c>
      <c r="B25" s="43">
        <v>51.84</v>
      </c>
      <c r="C25" s="44" t="s">
        <v>165</v>
      </c>
      <c r="D25" s="45" t="s">
        <v>310</v>
      </c>
      <c r="E25" s="44" t="s">
        <v>145</v>
      </c>
    </row>
    <row r="26" spans="1:5" s="46" customFormat="1">
      <c r="A26" s="42">
        <v>9</v>
      </c>
      <c r="B26" s="43">
        <v>266.98</v>
      </c>
      <c r="C26" s="44" t="s">
        <v>164</v>
      </c>
      <c r="D26" s="45" t="s">
        <v>309</v>
      </c>
      <c r="E26" s="44" t="s">
        <v>145</v>
      </c>
    </row>
    <row r="27" spans="1:5" s="46" customFormat="1">
      <c r="A27" s="42">
        <v>10</v>
      </c>
      <c r="B27" s="43">
        <v>656.88</v>
      </c>
      <c r="C27" s="44" t="s">
        <v>177</v>
      </c>
      <c r="D27" s="45" t="s">
        <v>313</v>
      </c>
      <c r="E27" s="44" t="s">
        <v>145</v>
      </c>
    </row>
    <row r="28" spans="1:5">
      <c r="A28" s="40">
        <v>11</v>
      </c>
      <c r="B28" s="23">
        <v>12.46</v>
      </c>
      <c r="C28" s="25" t="s">
        <v>34</v>
      </c>
      <c r="D28" s="27" t="s">
        <v>62</v>
      </c>
      <c r="E28" s="25" t="s">
        <v>67</v>
      </c>
    </row>
    <row r="29" spans="1:5" ht="30">
      <c r="A29" s="40">
        <v>12</v>
      </c>
      <c r="B29" s="23">
        <v>337</v>
      </c>
      <c r="C29" s="25" t="s">
        <v>34</v>
      </c>
      <c r="D29" s="28" t="s">
        <v>66</v>
      </c>
      <c r="E29" s="25" t="s">
        <v>65</v>
      </c>
    </row>
    <row r="30" spans="1:5">
      <c r="A30" s="40">
        <v>13</v>
      </c>
      <c r="B30" s="23">
        <v>272.60000000000002</v>
      </c>
      <c r="C30" s="25" t="s">
        <v>217</v>
      </c>
      <c r="D30" s="33" t="s">
        <v>290</v>
      </c>
      <c r="E30" s="25" t="s">
        <v>63</v>
      </c>
    </row>
    <row r="31" spans="1:5">
      <c r="A31" s="40">
        <v>14</v>
      </c>
      <c r="B31" s="23">
        <v>1521.62</v>
      </c>
      <c r="C31" s="25" t="s">
        <v>186</v>
      </c>
      <c r="D31" s="26" t="s">
        <v>202</v>
      </c>
      <c r="E31" s="25" t="s">
        <v>63</v>
      </c>
    </row>
    <row r="32" spans="1:5">
      <c r="A32" s="40">
        <v>15</v>
      </c>
      <c r="B32" s="36">
        <v>7520</v>
      </c>
      <c r="C32" s="23" t="s">
        <v>171</v>
      </c>
      <c r="D32" s="26" t="s">
        <v>202</v>
      </c>
      <c r="E32" s="25" t="s">
        <v>63</v>
      </c>
    </row>
    <row r="33" spans="1:5">
      <c r="A33" s="40">
        <v>16</v>
      </c>
      <c r="B33" s="23">
        <v>102</v>
      </c>
      <c r="C33" s="25" t="s">
        <v>218</v>
      </c>
      <c r="D33" s="26" t="s">
        <v>307</v>
      </c>
      <c r="E33" s="25" t="s">
        <v>63</v>
      </c>
    </row>
    <row r="34" spans="1:5">
      <c r="A34" s="40">
        <v>17</v>
      </c>
      <c r="B34" s="23">
        <v>269.89999999999998</v>
      </c>
      <c r="C34" s="25" t="s">
        <v>167</v>
      </c>
      <c r="D34" s="27" t="s">
        <v>311</v>
      </c>
      <c r="E34" s="25" t="s">
        <v>63</v>
      </c>
    </row>
    <row r="35" spans="1:5">
      <c r="A35" s="40">
        <v>18</v>
      </c>
      <c r="B35" s="23">
        <v>1190</v>
      </c>
      <c r="C35" s="25" t="s">
        <v>264</v>
      </c>
      <c r="D35" s="27" t="s">
        <v>265</v>
      </c>
      <c r="E35" s="25" t="s">
        <v>63</v>
      </c>
    </row>
    <row r="36" spans="1:5">
      <c r="A36" s="40">
        <v>19</v>
      </c>
      <c r="B36" s="23">
        <v>2277.75</v>
      </c>
      <c r="C36" s="27" t="s">
        <v>278</v>
      </c>
      <c r="D36" s="27" t="s">
        <v>219</v>
      </c>
      <c r="E36" s="25" t="s">
        <v>63</v>
      </c>
    </row>
    <row r="37" spans="1:5">
      <c r="A37" s="40">
        <v>20</v>
      </c>
      <c r="B37" s="23">
        <v>156.87</v>
      </c>
      <c r="C37" s="25" t="s">
        <v>220</v>
      </c>
      <c r="D37" s="26" t="s">
        <v>306</v>
      </c>
      <c r="E37" s="25" t="s">
        <v>63</v>
      </c>
    </row>
    <row r="38" spans="1:5">
      <c r="A38" s="40">
        <v>21</v>
      </c>
      <c r="B38" s="23">
        <v>1180.79</v>
      </c>
      <c r="C38" s="25" t="s">
        <v>221</v>
      </c>
      <c r="D38" s="26" t="s">
        <v>188</v>
      </c>
      <c r="E38" s="25" t="s">
        <v>63</v>
      </c>
    </row>
    <row r="39" spans="1:5" ht="30">
      <c r="A39" s="40">
        <v>22</v>
      </c>
      <c r="B39" s="23">
        <v>1107</v>
      </c>
      <c r="C39" s="25" t="s">
        <v>34</v>
      </c>
      <c r="D39" s="28" t="s">
        <v>64</v>
      </c>
      <c r="E39" s="25" t="s">
        <v>63</v>
      </c>
    </row>
    <row r="40" spans="1:5">
      <c r="A40" s="40">
        <v>23</v>
      </c>
      <c r="B40" s="23">
        <v>76.77</v>
      </c>
      <c r="C40" s="25" t="s">
        <v>169</v>
      </c>
      <c r="D40" s="26" t="s">
        <v>194</v>
      </c>
      <c r="E40" s="25" t="s">
        <v>63</v>
      </c>
    </row>
    <row r="41" spans="1:5">
      <c r="A41" s="40"/>
      <c r="B41" s="23">
        <v>401.03</v>
      </c>
      <c r="C41" s="25" t="s">
        <v>244</v>
      </c>
      <c r="D41" s="26" t="s">
        <v>202</v>
      </c>
      <c r="E41" s="25" t="s">
        <v>223</v>
      </c>
    </row>
    <row r="42" spans="1:5">
      <c r="A42" s="40">
        <v>24</v>
      </c>
      <c r="B42" s="23">
        <v>1108.2</v>
      </c>
      <c r="C42" s="25" t="s">
        <v>222</v>
      </c>
      <c r="D42" s="26" t="s">
        <v>305</v>
      </c>
      <c r="E42" s="25" t="s">
        <v>223</v>
      </c>
    </row>
    <row r="43" spans="1:5">
      <c r="A43" s="40">
        <v>25</v>
      </c>
      <c r="B43" s="23">
        <v>136</v>
      </c>
      <c r="C43" s="25" t="s">
        <v>34</v>
      </c>
      <c r="D43" s="27" t="s">
        <v>62</v>
      </c>
      <c r="E43" s="25" t="s">
        <v>61</v>
      </c>
    </row>
    <row r="44" spans="1:5">
      <c r="A44" s="40">
        <v>26</v>
      </c>
      <c r="B44" s="23">
        <v>1060.05</v>
      </c>
      <c r="C44" s="25" t="s">
        <v>232</v>
      </c>
      <c r="D44" s="27" t="s">
        <v>338</v>
      </c>
      <c r="E44" s="25" t="s">
        <v>233</v>
      </c>
    </row>
    <row r="45" spans="1:5">
      <c r="A45" s="40">
        <v>27</v>
      </c>
      <c r="B45" s="23">
        <v>89</v>
      </c>
      <c r="C45" s="25" t="s">
        <v>221</v>
      </c>
      <c r="D45" s="26" t="s">
        <v>188</v>
      </c>
      <c r="E45" s="25" t="s">
        <v>60</v>
      </c>
    </row>
    <row r="46" spans="1:5">
      <c r="A46" s="40">
        <v>28</v>
      </c>
      <c r="B46" s="23">
        <v>616.73</v>
      </c>
      <c r="C46" s="25" t="s">
        <v>224</v>
      </c>
      <c r="D46" s="26" t="s">
        <v>188</v>
      </c>
      <c r="E46" s="25" t="s">
        <v>60</v>
      </c>
    </row>
    <row r="47" spans="1:5">
      <c r="A47" s="40">
        <v>29</v>
      </c>
      <c r="B47" s="23">
        <v>461.95</v>
      </c>
      <c r="C47" s="25" t="s">
        <v>167</v>
      </c>
      <c r="D47" s="27" t="s">
        <v>311</v>
      </c>
      <c r="E47" s="25" t="s">
        <v>60</v>
      </c>
    </row>
    <row r="48" spans="1:5" s="46" customFormat="1">
      <c r="A48" s="42">
        <v>30</v>
      </c>
      <c r="B48" s="43">
        <v>99.07</v>
      </c>
      <c r="C48" s="44" t="s">
        <v>165</v>
      </c>
      <c r="D48" s="47" t="s">
        <v>314</v>
      </c>
      <c r="E48" s="44" t="s">
        <v>60</v>
      </c>
    </row>
    <row r="49" spans="1:5" s="46" customFormat="1">
      <c r="A49" s="42">
        <v>31</v>
      </c>
      <c r="B49" s="43">
        <v>1421.75</v>
      </c>
      <c r="C49" s="44" t="s">
        <v>164</v>
      </c>
      <c r="D49" s="45" t="s">
        <v>312</v>
      </c>
      <c r="E49" s="44" t="s">
        <v>60</v>
      </c>
    </row>
    <row r="50" spans="1:5">
      <c r="A50" s="40">
        <v>32</v>
      </c>
      <c r="B50" s="23">
        <v>133.85</v>
      </c>
      <c r="C50" s="25" t="s">
        <v>162</v>
      </c>
      <c r="D50" s="27" t="s">
        <v>315</v>
      </c>
      <c r="E50" s="25" t="s">
        <v>60</v>
      </c>
    </row>
    <row r="51" spans="1:5">
      <c r="A51" s="40">
        <v>33</v>
      </c>
      <c r="B51" s="23">
        <v>197.1</v>
      </c>
      <c r="C51" s="25" t="s">
        <v>168</v>
      </c>
      <c r="D51" s="27" t="s">
        <v>194</v>
      </c>
      <c r="E51" s="25" t="s">
        <v>60</v>
      </c>
    </row>
    <row r="52" spans="1:5">
      <c r="A52" s="40">
        <v>34</v>
      </c>
      <c r="B52" s="23">
        <v>4513.92</v>
      </c>
      <c r="C52" s="25" t="s">
        <v>178</v>
      </c>
      <c r="D52" s="27" t="s">
        <v>336</v>
      </c>
      <c r="E52" s="25" t="s">
        <v>60</v>
      </c>
    </row>
    <row r="53" spans="1:5">
      <c r="A53" s="40">
        <v>35</v>
      </c>
      <c r="B53" s="23">
        <v>671.04</v>
      </c>
      <c r="C53" s="25" t="s">
        <v>216</v>
      </c>
      <c r="D53" s="26" t="s">
        <v>316</v>
      </c>
      <c r="E53" s="25" t="s">
        <v>60</v>
      </c>
    </row>
    <row r="54" spans="1:5">
      <c r="A54" s="40">
        <v>36</v>
      </c>
      <c r="B54" s="23">
        <v>29.4</v>
      </c>
      <c r="C54" s="25" t="s">
        <v>225</v>
      </c>
      <c r="D54" s="27" t="s">
        <v>317</v>
      </c>
      <c r="E54" s="25" t="s">
        <v>60</v>
      </c>
    </row>
    <row r="55" spans="1:5">
      <c r="A55" s="40">
        <v>37</v>
      </c>
      <c r="B55" s="23">
        <v>547.17999999999995</v>
      </c>
      <c r="C55" s="25" t="s">
        <v>160</v>
      </c>
      <c r="D55" s="27" t="s">
        <v>202</v>
      </c>
      <c r="E55" s="25" t="s">
        <v>60</v>
      </c>
    </row>
    <row r="56" spans="1:5">
      <c r="A56" s="40">
        <v>38</v>
      </c>
      <c r="B56" s="23">
        <v>640</v>
      </c>
      <c r="C56" s="25" t="s">
        <v>226</v>
      </c>
      <c r="D56" s="33" t="s">
        <v>318</v>
      </c>
      <c r="E56" s="25" t="s">
        <v>60</v>
      </c>
    </row>
    <row r="57" spans="1:5">
      <c r="A57" s="40">
        <v>39</v>
      </c>
      <c r="B57" s="23">
        <v>68.819999999999993</v>
      </c>
      <c r="C57" s="25" t="s">
        <v>199</v>
      </c>
      <c r="D57" s="27" t="s">
        <v>319</v>
      </c>
      <c r="E57" s="25" t="s">
        <v>60</v>
      </c>
    </row>
    <row r="58" spans="1:5">
      <c r="A58" s="40">
        <v>40</v>
      </c>
      <c r="B58" s="23">
        <v>223.13</v>
      </c>
      <c r="C58" s="25" t="s">
        <v>227</v>
      </c>
      <c r="D58" s="27" t="s">
        <v>320</v>
      </c>
      <c r="E58" s="25" t="s">
        <v>60</v>
      </c>
    </row>
    <row r="59" spans="1:5">
      <c r="A59" s="40">
        <v>41</v>
      </c>
      <c r="B59" s="23">
        <v>1364.35</v>
      </c>
      <c r="C59" s="25" t="s">
        <v>186</v>
      </c>
      <c r="D59" s="27" t="s">
        <v>202</v>
      </c>
      <c r="E59" s="25" t="s">
        <v>60</v>
      </c>
    </row>
    <row r="60" spans="1:5">
      <c r="A60" s="40">
        <v>42</v>
      </c>
      <c r="B60" s="23">
        <v>480.04</v>
      </c>
      <c r="C60" s="25" t="s">
        <v>173</v>
      </c>
      <c r="D60" s="27" t="s">
        <v>202</v>
      </c>
      <c r="E60" s="25" t="s">
        <v>60</v>
      </c>
    </row>
    <row r="61" spans="1:5">
      <c r="A61" s="40">
        <v>43</v>
      </c>
      <c r="B61" s="23">
        <v>37</v>
      </c>
      <c r="C61" s="25" t="s">
        <v>228</v>
      </c>
      <c r="D61" s="27" t="s">
        <v>321</v>
      </c>
      <c r="E61" s="25" t="s">
        <v>60</v>
      </c>
    </row>
    <row r="62" spans="1:5">
      <c r="A62" s="40">
        <v>44</v>
      </c>
      <c r="B62" s="23">
        <v>84.25</v>
      </c>
      <c r="C62" s="23" t="s">
        <v>229</v>
      </c>
      <c r="D62" s="27" t="s">
        <v>322</v>
      </c>
      <c r="E62" s="25" t="s">
        <v>60</v>
      </c>
    </row>
    <row r="63" spans="1:5">
      <c r="A63" s="40">
        <v>45</v>
      </c>
      <c r="B63" s="23">
        <v>12395.04</v>
      </c>
      <c r="C63" s="25" t="s">
        <v>166</v>
      </c>
      <c r="D63" s="27" t="s">
        <v>323</v>
      </c>
      <c r="E63" s="25" t="s">
        <v>60</v>
      </c>
    </row>
    <row r="64" spans="1:5">
      <c r="A64" s="40">
        <v>46</v>
      </c>
      <c r="B64" s="23">
        <v>88.44</v>
      </c>
      <c r="C64" s="25" t="s">
        <v>230</v>
      </c>
      <c r="D64" s="27" t="s">
        <v>324</v>
      </c>
      <c r="E64" s="25" t="s">
        <v>60</v>
      </c>
    </row>
    <row r="65" spans="1:5">
      <c r="A65" s="40">
        <v>47</v>
      </c>
      <c r="B65" s="23">
        <v>226.85</v>
      </c>
      <c r="C65" s="25" t="s">
        <v>179</v>
      </c>
      <c r="D65" s="27" t="s">
        <v>269</v>
      </c>
      <c r="E65" s="25" t="s">
        <v>60</v>
      </c>
    </row>
    <row r="66" spans="1:5">
      <c r="A66" s="40">
        <v>48</v>
      </c>
      <c r="B66" s="23">
        <v>599.44000000000005</v>
      </c>
      <c r="C66" s="25" t="s">
        <v>231</v>
      </c>
      <c r="D66" s="27" t="s">
        <v>325</v>
      </c>
      <c r="E66" s="25" t="s">
        <v>60</v>
      </c>
    </row>
    <row r="67" spans="1:5">
      <c r="A67" s="40">
        <v>49</v>
      </c>
      <c r="B67" s="23">
        <v>960</v>
      </c>
      <c r="C67" s="25" t="s">
        <v>34</v>
      </c>
      <c r="D67" s="27" t="s">
        <v>59</v>
      </c>
      <c r="E67" s="25" t="s">
        <v>60</v>
      </c>
    </row>
    <row r="68" spans="1:5">
      <c r="A68" s="40">
        <v>50</v>
      </c>
      <c r="B68" s="23">
        <v>590</v>
      </c>
      <c r="C68" s="25" t="s">
        <v>34</v>
      </c>
      <c r="D68" s="27" t="s">
        <v>48</v>
      </c>
      <c r="E68" s="25" t="s">
        <v>58</v>
      </c>
    </row>
  </sheetData>
  <autoFilter ref="A17:I68"/>
  <mergeCells count="4">
    <mergeCell ref="A4:E4"/>
    <mergeCell ref="A5:E5"/>
    <mergeCell ref="A16:E16"/>
    <mergeCell ref="A1:E1"/>
  </mergeCells>
  <pageMargins left="0.2" right="0.2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7030A0"/>
  </sheetPr>
  <dimension ref="A1:H68"/>
  <sheetViews>
    <sheetView topLeftCell="A4" workbookViewId="0">
      <selection activeCell="B12" sqref="B12"/>
    </sheetView>
  </sheetViews>
  <sheetFormatPr defaultRowHeight="15"/>
  <cols>
    <col min="1" max="1" width="5.28515625" style="17" customWidth="1"/>
    <col min="2" max="2" width="12" style="51" bestFit="1" customWidth="1"/>
    <col min="3" max="3" width="20.5703125" style="37" customWidth="1"/>
    <col min="4" max="4" width="48.7109375" style="17" customWidth="1"/>
    <col min="5" max="5" width="11.140625" style="37" customWidth="1"/>
    <col min="6" max="16384" width="9.140625" style="17"/>
  </cols>
  <sheetData>
    <row r="1" spans="1:8" s="15" customFormat="1">
      <c r="A1" s="366" t="s">
        <v>16</v>
      </c>
      <c r="B1" s="366"/>
      <c r="C1" s="366"/>
      <c r="D1" s="366"/>
      <c r="E1" s="366"/>
      <c r="F1" s="48"/>
      <c r="G1" s="48"/>
      <c r="H1" s="48"/>
    </row>
    <row r="2" spans="1:8" s="15" customFormat="1">
      <c r="B2" s="50"/>
      <c r="C2" s="49"/>
      <c r="E2" s="49"/>
    </row>
    <row r="3" spans="1:8" s="15" customFormat="1">
      <c r="B3" s="50"/>
      <c r="C3" s="49"/>
      <c r="E3" s="49"/>
    </row>
    <row r="4" spans="1:8" s="15" customFormat="1">
      <c r="A4" s="362" t="s">
        <v>0</v>
      </c>
      <c r="B4" s="362"/>
      <c r="C4" s="362"/>
      <c r="D4" s="362"/>
      <c r="E4" s="362"/>
      <c r="F4" s="48"/>
      <c r="G4" s="48"/>
      <c r="H4" s="48"/>
    </row>
    <row r="5" spans="1:8" s="15" customFormat="1">
      <c r="A5" s="362" t="s">
        <v>11</v>
      </c>
      <c r="B5" s="362"/>
      <c r="C5" s="362"/>
      <c r="D5" s="362"/>
      <c r="E5" s="362"/>
      <c r="F5" s="48"/>
      <c r="G5" s="48"/>
      <c r="H5" s="48"/>
    </row>
    <row r="7" spans="1:8">
      <c r="A7" s="15" t="s">
        <v>2</v>
      </c>
    </row>
    <row r="8" spans="1:8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8" ht="30" customHeight="1">
      <c r="A9" s="22">
        <v>1</v>
      </c>
      <c r="B9" s="23">
        <f>24174+292+3341+6401+7422+11123+136+1537+2945+3415+7</f>
        <v>60793</v>
      </c>
      <c r="C9" s="40" t="s">
        <v>18</v>
      </c>
      <c r="D9" s="27" t="s">
        <v>146</v>
      </c>
      <c r="E9" s="22" t="s">
        <v>215</v>
      </c>
    </row>
    <row r="10" spans="1:8" ht="30.75" customHeight="1">
      <c r="A10" s="22">
        <v>2</v>
      </c>
      <c r="B10" s="23">
        <f>14067+424+4624+175+483+10</f>
        <v>19783</v>
      </c>
      <c r="C10" s="25" t="s">
        <v>19</v>
      </c>
      <c r="D10" s="27" t="s">
        <v>24</v>
      </c>
      <c r="E10" s="22" t="s">
        <v>215</v>
      </c>
    </row>
    <row r="11" spans="1:8" ht="15" customHeight="1">
      <c r="A11" s="22">
        <v>3</v>
      </c>
      <c r="B11" s="23">
        <v>764</v>
      </c>
      <c r="C11" s="25" t="s">
        <v>17</v>
      </c>
      <c r="D11" s="27" t="s">
        <v>152</v>
      </c>
      <c r="E11" s="25" t="s">
        <v>82</v>
      </c>
    </row>
    <row r="12" spans="1:8" ht="15" customHeight="1">
      <c r="A12" s="22">
        <v>4</v>
      </c>
      <c r="B12" s="23">
        <f>27539-B11</f>
        <v>26775</v>
      </c>
      <c r="C12" s="25" t="s">
        <v>34</v>
      </c>
      <c r="D12" s="27" t="s">
        <v>341</v>
      </c>
      <c r="E12" s="25" t="s">
        <v>82</v>
      </c>
    </row>
    <row r="16" spans="1:8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924.59</v>
      </c>
      <c r="C18" s="25" t="s">
        <v>34</v>
      </c>
      <c r="D18" s="27" t="s">
        <v>83</v>
      </c>
      <c r="E18" s="25" t="s">
        <v>86</v>
      </c>
    </row>
    <row r="19" spans="1:5">
      <c r="A19" s="22">
        <v>2</v>
      </c>
      <c r="B19" s="23">
        <v>1134.19</v>
      </c>
      <c r="C19" s="25" t="s">
        <v>196</v>
      </c>
      <c r="D19" s="27" t="s">
        <v>271</v>
      </c>
      <c r="E19" s="25" t="s">
        <v>86</v>
      </c>
    </row>
    <row r="20" spans="1:5">
      <c r="A20" s="40">
        <v>3</v>
      </c>
      <c r="B20" s="23">
        <v>384.45</v>
      </c>
      <c r="C20" s="25" t="s">
        <v>34</v>
      </c>
      <c r="D20" s="27" t="s">
        <v>85</v>
      </c>
      <c r="E20" s="25" t="s">
        <v>84</v>
      </c>
    </row>
    <row r="21" spans="1:5">
      <c r="A21" s="22">
        <v>4</v>
      </c>
      <c r="B21" s="23">
        <v>700.99</v>
      </c>
      <c r="C21" s="25" t="s">
        <v>176</v>
      </c>
      <c r="D21" s="27" t="s">
        <v>281</v>
      </c>
      <c r="E21" s="25" t="s">
        <v>84</v>
      </c>
    </row>
    <row r="22" spans="1:5">
      <c r="A22" s="40">
        <v>5</v>
      </c>
      <c r="B22" s="23">
        <v>711.62</v>
      </c>
      <c r="C22" s="25" t="s">
        <v>177</v>
      </c>
      <c r="D22" s="45" t="s">
        <v>348</v>
      </c>
      <c r="E22" s="25" t="s">
        <v>84</v>
      </c>
    </row>
    <row r="23" spans="1:5">
      <c r="A23" s="22">
        <v>6</v>
      </c>
      <c r="B23" s="23">
        <v>428.4</v>
      </c>
      <c r="C23" s="25" t="s">
        <v>351</v>
      </c>
      <c r="D23" s="27" t="s">
        <v>352</v>
      </c>
      <c r="E23" s="25" t="s">
        <v>84</v>
      </c>
    </row>
    <row r="24" spans="1:5">
      <c r="A24" s="40">
        <v>7</v>
      </c>
      <c r="B24" s="23">
        <v>230</v>
      </c>
      <c r="C24" s="25" t="s">
        <v>197</v>
      </c>
      <c r="D24" s="27" t="s">
        <v>344</v>
      </c>
      <c r="E24" s="25" t="s">
        <v>84</v>
      </c>
    </row>
    <row r="25" spans="1:5">
      <c r="A25" s="22">
        <v>8</v>
      </c>
      <c r="B25" s="23">
        <v>64.260000000000005</v>
      </c>
      <c r="C25" s="25" t="s">
        <v>342</v>
      </c>
      <c r="D25" s="27" t="s">
        <v>343</v>
      </c>
      <c r="E25" s="25" t="s">
        <v>84</v>
      </c>
    </row>
    <row r="26" spans="1:5">
      <c r="A26" s="40">
        <v>9</v>
      </c>
      <c r="B26" s="23">
        <v>473.33</v>
      </c>
      <c r="C26" s="25" t="s">
        <v>198</v>
      </c>
      <c r="D26" s="27" t="s">
        <v>325</v>
      </c>
      <c r="E26" s="25" t="s">
        <v>84</v>
      </c>
    </row>
    <row r="27" spans="1:5">
      <c r="A27" s="22">
        <v>10</v>
      </c>
      <c r="B27" s="23">
        <v>247.16</v>
      </c>
      <c r="C27" s="25" t="s">
        <v>199</v>
      </c>
      <c r="D27" s="27" t="s">
        <v>347</v>
      </c>
      <c r="E27" s="25" t="s">
        <v>84</v>
      </c>
    </row>
    <row r="28" spans="1:5">
      <c r="A28" s="40">
        <v>11</v>
      </c>
      <c r="B28" s="23">
        <v>215</v>
      </c>
      <c r="C28" s="25" t="s">
        <v>345</v>
      </c>
      <c r="D28" s="27" t="s">
        <v>346</v>
      </c>
      <c r="E28" s="25" t="s">
        <v>84</v>
      </c>
    </row>
    <row r="29" spans="1:5">
      <c r="A29" s="22">
        <v>12</v>
      </c>
      <c r="B29" s="23">
        <v>8720</v>
      </c>
      <c r="C29" s="25" t="s">
        <v>171</v>
      </c>
      <c r="D29" s="27" t="s">
        <v>202</v>
      </c>
      <c r="E29" s="25" t="s">
        <v>84</v>
      </c>
    </row>
    <row r="30" spans="1:5">
      <c r="A30" s="40">
        <v>13</v>
      </c>
      <c r="B30" s="23">
        <v>12395.04</v>
      </c>
      <c r="C30" s="25" t="s">
        <v>166</v>
      </c>
      <c r="D30" s="27" t="s">
        <v>386</v>
      </c>
      <c r="E30" s="25" t="s">
        <v>84</v>
      </c>
    </row>
    <row r="31" spans="1:5">
      <c r="A31" s="22">
        <v>14</v>
      </c>
      <c r="B31" s="23">
        <v>2280.84</v>
      </c>
      <c r="C31" s="27" t="s">
        <v>264</v>
      </c>
      <c r="D31" s="26" t="s">
        <v>265</v>
      </c>
      <c r="E31" s="25" t="s">
        <v>84</v>
      </c>
    </row>
    <row r="32" spans="1:5">
      <c r="A32" s="40">
        <v>15</v>
      </c>
      <c r="B32" s="23">
        <v>559</v>
      </c>
      <c r="C32" s="25" t="s">
        <v>34</v>
      </c>
      <c r="D32" s="27" t="s">
        <v>83</v>
      </c>
      <c r="E32" s="25" t="s">
        <v>82</v>
      </c>
    </row>
    <row r="33" spans="1:5" ht="45">
      <c r="A33" s="22">
        <v>16</v>
      </c>
      <c r="B33" s="23">
        <v>611</v>
      </c>
      <c r="C33" s="25" t="s">
        <v>34</v>
      </c>
      <c r="D33" s="28" t="s">
        <v>81</v>
      </c>
      <c r="E33" s="25" t="s">
        <v>80</v>
      </c>
    </row>
    <row r="34" spans="1:5" ht="45">
      <c r="A34" s="40">
        <v>17</v>
      </c>
      <c r="B34" s="23">
        <v>1067.1099999999999</v>
      </c>
      <c r="C34" s="25" t="s">
        <v>34</v>
      </c>
      <c r="D34" s="28" t="s">
        <v>79</v>
      </c>
      <c r="E34" s="25" t="s">
        <v>78</v>
      </c>
    </row>
    <row r="35" spans="1:5">
      <c r="A35" s="22">
        <v>18</v>
      </c>
      <c r="B35" s="23">
        <v>384.37</v>
      </c>
      <c r="C35" s="25" t="s">
        <v>200</v>
      </c>
      <c r="D35" s="27" t="s">
        <v>347</v>
      </c>
      <c r="E35" s="25" t="s">
        <v>78</v>
      </c>
    </row>
    <row r="36" spans="1:5">
      <c r="A36" s="40">
        <v>19</v>
      </c>
      <c r="B36" s="23">
        <v>1277.46</v>
      </c>
      <c r="C36" s="25" t="s">
        <v>196</v>
      </c>
      <c r="D36" s="27" t="s">
        <v>271</v>
      </c>
      <c r="E36" s="25" t="s">
        <v>78</v>
      </c>
    </row>
    <row r="37" spans="1:5">
      <c r="A37" s="22">
        <v>20</v>
      </c>
      <c r="B37" s="23">
        <v>49.39</v>
      </c>
      <c r="C37" s="25" t="s">
        <v>201</v>
      </c>
      <c r="D37" s="27" t="s">
        <v>364</v>
      </c>
      <c r="E37" s="25" t="s">
        <v>78</v>
      </c>
    </row>
    <row r="38" spans="1:5">
      <c r="A38" s="40">
        <v>21</v>
      </c>
      <c r="B38" s="23">
        <v>1190</v>
      </c>
      <c r="C38" s="27" t="s">
        <v>264</v>
      </c>
      <c r="D38" s="27" t="s">
        <v>265</v>
      </c>
      <c r="E38" s="25" t="s">
        <v>78</v>
      </c>
    </row>
    <row r="39" spans="1:5">
      <c r="A39" s="22">
        <v>22</v>
      </c>
      <c r="B39" s="23">
        <v>480.04</v>
      </c>
      <c r="C39" s="25" t="s">
        <v>173</v>
      </c>
      <c r="D39" s="27" t="s">
        <v>202</v>
      </c>
      <c r="E39" s="25" t="s">
        <v>78</v>
      </c>
    </row>
    <row r="40" spans="1:5">
      <c r="A40" s="40">
        <v>23</v>
      </c>
      <c r="B40" s="23">
        <v>685.59</v>
      </c>
      <c r="C40" s="25" t="s">
        <v>203</v>
      </c>
      <c r="D40" s="27" t="s">
        <v>202</v>
      </c>
      <c r="E40" s="25" t="s">
        <v>78</v>
      </c>
    </row>
    <row r="41" spans="1:5">
      <c r="A41" s="22">
        <v>24</v>
      </c>
      <c r="B41" s="23">
        <v>437.69</v>
      </c>
      <c r="C41" s="25" t="s">
        <v>204</v>
      </c>
      <c r="D41" s="27" t="s">
        <v>206</v>
      </c>
      <c r="E41" s="25" t="s">
        <v>78</v>
      </c>
    </row>
    <row r="42" spans="1:5">
      <c r="A42" s="40">
        <v>25</v>
      </c>
      <c r="B42" s="23">
        <v>170.88</v>
      </c>
      <c r="C42" s="25" t="s">
        <v>169</v>
      </c>
      <c r="D42" s="27" t="s">
        <v>194</v>
      </c>
      <c r="E42" s="25" t="s">
        <v>78</v>
      </c>
    </row>
    <row r="43" spans="1:5">
      <c r="A43" s="22">
        <v>26</v>
      </c>
      <c r="B43" s="23">
        <v>1757</v>
      </c>
      <c r="C43" s="25" t="s">
        <v>207</v>
      </c>
      <c r="D43" s="27" t="s">
        <v>346</v>
      </c>
      <c r="E43" s="25" t="s">
        <v>208</v>
      </c>
    </row>
    <row r="44" spans="1:5">
      <c r="A44" s="40">
        <v>27</v>
      </c>
      <c r="B44" s="23">
        <v>49.39</v>
      </c>
      <c r="C44" s="25" t="s">
        <v>201</v>
      </c>
      <c r="D44" s="27" t="s">
        <v>362</v>
      </c>
      <c r="E44" s="25" t="s">
        <v>208</v>
      </c>
    </row>
    <row r="45" spans="1:5">
      <c r="A45" s="22">
        <v>28</v>
      </c>
      <c r="B45" s="23">
        <v>506.74</v>
      </c>
      <c r="C45" s="25" t="s">
        <v>204</v>
      </c>
      <c r="D45" s="27" t="s">
        <v>188</v>
      </c>
      <c r="E45" s="25" t="s">
        <v>363</v>
      </c>
    </row>
    <row r="46" spans="1:5">
      <c r="A46" s="40">
        <v>29</v>
      </c>
      <c r="B46" s="23">
        <v>749.7</v>
      </c>
      <c r="C46" s="25" t="s">
        <v>170</v>
      </c>
      <c r="D46" s="27" t="s">
        <v>353</v>
      </c>
      <c r="E46" s="25" t="s">
        <v>205</v>
      </c>
    </row>
    <row r="47" spans="1:5" ht="30">
      <c r="A47" s="22">
        <v>30</v>
      </c>
      <c r="B47" s="23">
        <v>4149.8599999999997</v>
      </c>
      <c r="C47" s="25" t="s">
        <v>209</v>
      </c>
      <c r="D47" s="28" t="s">
        <v>339</v>
      </c>
      <c r="E47" s="25" t="s">
        <v>205</v>
      </c>
    </row>
    <row r="48" spans="1:5">
      <c r="A48" s="40">
        <v>31</v>
      </c>
      <c r="B48" s="23">
        <v>1091.94</v>
      </c>
      <c r="C48" s="25" t="s">
        <v>209</v>
      </c>
      <c r="D48" s="27" t="s">
        <v>188</v>
      </c>
      <c r="E48" s="25" t="s">
        <v>205</v>
      </c>
    </row>
    <row r="49" spans="1:5">
      <c r="A49" s="22">
        <v>32</v>
      </c>
      <c r="B49" s="23">
        <v>232.29</v>
      </c>
      <c r="C49" s="25" t="s">
        <v>211</v>
      </c>
      <c r="D49" s="26" t="s">
        <v>285</v>
      </c>
      <c r="E49" s="25" t="s">
        <v>205</v>
      </c>
    </row>
    <row r="50" spans="1:5">
      <c r="A50" s="40">
        <v>33</v>
      </c>
      <c r="B50" s="23">
        <v>112.51</v>
      </c>
      <c r="C50" s="25" t="s">
        <v>354</v>
      </c>
      <c r="D50" s="26" t="s">
        <v>285</v>
      </c>
      <c r="E50" s="25" t="s">
        <v>205</v>
      </c>
    </row>
    <row r="51" spans="1:5">
      <c r="A51" s="22">
        <v>34</v>
      </c>
      <c r="B51" s="23">
        <v>1392.3</v>
      </c>
      <c r="C51" s="25" t="s">
        <v>354</v>
      </c>
      <c r="D51" s="27" t="s">
        <v>355</v>
      </c>
      <c r="E51" s="25" t="s">
        <v>205</v>
      </c>
    </row>
    <row r="52" spans="1:5">
      <c r="A52" s="40">
        <v>35</v>
      </c>
      <c r="B52" s="23">
        <v>203.49</v>
      </c>
      <c r="C52" s="25" t="s">
        <v>212</v>
      </c>
      <c r="D52" s="27" t="s">
        <v>356</v>
      </c>
      <c r="E52" s="25" t="s">
        <v>205</v>
      </c>
    </row>
    <row r="53" spans="1:5">
      <c r="A53" s="22">
        <v>36</v>
      </c>
      <c r="B53" s="23">
        <v>800</v>
      </c>
      <c r="C53" s="25" t="s">
        <v>213</v>
      </c>
      <c r="D53" s="27" t="s">
        <v>357</v>
      </c>
      <c r="E53" s="25" t="s">
        <v>205</v>
      </c>
    </row>
    <row r="54" spans="1:5">
      <c r="A54" s="40">
        <v>37</v>
      </c>
      <c r="B54" s="23">
        <v>64.5</v>
      </c>
      <c r="C54" s="25" t="s">
        <v>182</v>
      </c>
      <c r="D54" s="27" t="s">
        <v>358</v>
      </c>
      <c r="E54" s="25" t="s">
        <v>205</v>
      </c>
    </row>
    <row r="55" spans="1:5">
      <c r="A55" s="22">
        <v>38</v>
      </c>
      <c r="B55" s="23">
        <v>782.35</v>
      </c>
      <c r="C55" s="25" t="s">
        <v>167</v>
      </c>
      <c r="D55" s="27" t="s">
        <v>359</v>
      </c>
      <c r="E55" s="25" t="s">
        <v>205</v>
      </c>
    </row>
    <row r="56" spans="1:5">
      <c r="A56" s="40">
        <v>39</v>
      </c>
      <c r="B56" s="23">
        <v>171.36</v>
      </c>
      <c r="C56" s="25" t="s">
        <v>165</v>
      </c>
      <c r="D56" s="45" t="s">
        <v>350</v>
      </c>
      <c r="E56" s="25" t="s">
        <v>205</v>
      </c>
    </row>
    <row r="57" spans="1:5">
      <c r="A57" s="22">
        <v>40</v>
      </c>
      <c r="B57" s="23">
        <v>473.92</v>
      </c>
      <c r="C57" s="25" t="s">
        <v>164</v>
      </c>
      <c r="D57" s="45" t="s">
        <v>349</v>
      </c>
      <c r="E57" s="25" t="s">
        <v>205</v>
      </c>
    </row>
    <row r="58" spans="1:5">
      <c r="A58" s="40">
        <v>41</v>
      </c>
      <c r="B58" s="23">
        <v>145.22</v>
      </c>
      <c r="C58" s="25" t="s">
        <v>162</v>
      </c>
      <c r="D58" s="27" t="s">
        <v>360</v>
      </c>
      <c r="E58" s="25" t="s">
        <v>205</v>
      </c>
    </row>
    <row r="59" spans="1:5">
      <c r="A59" s="22">
        <v>42</v>
      </c>
      <c r="B59" s="23">
        <v>11195.52</v>
      </c>
      <c r="C59" s="25" t="s">
        <v>166</v>
      </c>
      <c r="D59" s="27" t="s">
        <v>361</v>
      </c>
      <c r="E59" s="25" t="s">
        <v>205</v>
      </c>
    </row>
    <row r="60" spans="1:5">
      <c r="A60" s="40">
        <v>43</v>
      </c>
      <c r="B60" s="23">
        <v>724.06</v>
      </c>
      <c r="C60" s="25" t="s">
        <v>198</v>
      </c>
      <c r="D60" s="27" t="s">
        <v>325</v>
      </c>
      <c r="E60" s="25" t="s">
        <v>205</v>
      </c>
    </row>
    <row r="61" spans="1:5">
      <c r="A61" s="22">
        <v>44</v>
      </c>
      <c r="B61" s="23">
        <v>4513.92</v>
      </c>
      <c r="C61" s="25" t="s">
        <v>178</v>
      </c>
      <c r="D61" s="27" t="s">
        <v>336</v>
      </c>
      <c r="E61" s="25" t="s">
        <v>205</v>
      </c>
    </row>
    <row r="62" spans="1:5">
      <c r="A62" s="40">
        <v>45</v>
      </c>
      <c r="B62" s="23">
        <v>2275.25</v>
      </c>
      <c r="C62" s="27" t="s">
        <v>278</v>
      </c>
      <c r="D62" s="27" t="s">
        <v>214</v>
      </c>
      <c r="E62" s="25" t="s">
        <v>205</v>
      </c>
    </row>
    <row r="63" spans="1:5" ht="30">
      <c r="A63" s="22">
        <v>46</v>
      </c>
      <c r="B63" s="23">
        <v>1182.98</v>
      </c>
      <c r="C63" s="25" t="s">
        <v>34</v>
      </c>
      <c r="D63" s="28" t="s">
        <v>77</v>
      </c>
      <c r="E63" s="25" t="s">
        <v>76</v>
      </c>
    </row>
    <row r="64" spans="1:5">
      <c r="A64" s="40">
        <v>47</v>
      </c>
      <c r="B64" s="23">
        <v>92.22</v>
      </c>
      <c r="C64" s="25" t="s">
        <v>209</v>
      </c>
      <c r="D64" s="27" t="s">
        <v>206</v>
      </c>
      <c r="E64" s="25" t="s">
        <v>210</v>
      </c>
    </row>
    <row r="65" spans="1:5">
      <c r="A65" s="22">
        <v>48</v>
      </c>
      <c r="B65" s="23">
        <v>2825</v>
      </c>
      <c r="C65" s="25" t="s">
        <v>207</v>
      </c>
      <c r="D65" s="27" t="s">
        <v>346</v>
      </c>
      <c r="E65" s="25" t="s">
        <v>210</v>
      </c>
    </row>
    <row r="66" spans="1:5">
      <c r="A66" s="40">
        <v>49</v>
      </c>
      <c r="B66" s="23">
        <v>420</v>
      </c>
      <c r="C66" s="25" t="s">
        <v>34</v>
      </c>
      <c r="D66" s="27" t="s">
        <v>75</v>
      </c>
      <c r="E66" s="25" t="s">
        <v>74</v>
      </c>
    </row>
    <row r="67" spans="1:5">
      <c r="A67" s="22">
        <v>50</v>
      </c>
      <c r="B67" s="23">
        <v>453.3</v>
      </c>
      <c r="C67" s="25" t="s">
        <v>34</v>
      </c>
      <c r="D67" s="27" t="s">
        <v>73</v>
      </c>
      <c r="E67" s="25" t="s">
        <v>72</v>
      </c>
    </row>
    <row r="68" spans="1:5">
      <c r="A68" s="40">
        <v>51</v>
      </c>
      <c r="B68" s="23">
        <v>861.56</v>
      </c>
      <c r="C68" s="34" t="s">
        <v>201</v>
      </c>
      <c r="D68" s="33" t="s">
        <v>365</v>
      </c>
      <c r="E68" s="34" t="s">
        <v>363</v>
      </c>
    </row>
  </sheetData>
  <autoFilter ref="A17:H68"/>
  <mergeCells count="4">
    <mergeCell ref="A4:E4"/>
    <mergeCell ref="A5:E5"/>
    <mergeCell ref="A16:E16"/>
    <mergeCell ref="A1:E1"/>
  </mergeCells>
  <pageMargins left="0.25" right="0.25" top="0.5" bottom="0.2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2060"/>
  </sheetPr>
  <dimension ref="A1:E43"/>
  <sheetViews>
    <sheetView topLeftCell="A31" workbookViewId="0">
      <selection activeCell="D22" sqref="D22"/>
    </sheetView>
  </sheetViews>
  <sheetFormatPr defaultRowHeight="15"/>
  <cols>
    <col min="1" max="1" width="5.28515625" style="17" customWidth="1"/>
    <col min="2" max="2" width="12" style="36" bestFit="1" customWidth="1"/>
    <col min="3" max="3" width="20.42578125" style="37" customWidth="1"/>
    <col min="4" max="4" width="47.7109375" style="17" customWidth="1"/>
    <col min="5" max="5" width="11.140625" style="37" customWidth="1"/>
    <col min="6" max="16384" width="9.140625" style="17"/>
  </cols>
  <sheetData>
    <row r="1" spans="1:5" s="15" customFormat="1">
      <c r="A1" s="366" t="s">
        <v>16</v>
      </c>
      <c r="B1" s="366"/>
      <c r="C1" s="366"/>
      <c r="D1" s="366"/>
      <c r="E1" s="366"/>
    </row>
    <row r="2" spans="1:5" s="15" customFormat="1">
      <c r="B2" s="35"/>
      <c r="C2" s="52"/>
      <c r="E2" s="52"/>
    </row>
    <row r="3" spans="1:5" s="15" customFormat="1">
      <c r="B3" s="35"/>
      <c r="C3" s="52"/>
      <c r="E3" s="52"/>
    </row>
    <row r="4" spans="1:5" s="15" customFormat="1">
      <c r="A4" s="362" t="s">
        <v>0</v>
      </c>
      <c r="B4" s="362"/>
      <c r="C4" s="362"/>
      <c r="D4" s="362"/>
      <c r="E4" s="362"/>
    </row>
    <row r="5" spans="1:5" s="15" customFormat="1">
      <c r="A5" s="362" t="s">
        <v>12</v>
      </c>
      <c r="B5" s="362"/>
      <c r="C5" s="362"/>
      <c r="D5" s="362"/>
      <c r="E5" s="362"/>
    </row>
    <row r="7" spans="1:5">
      <c r="A7" s="15" t="s">
        <v>2</v>
      </c>
    </row>
    <row r="8" spans="1:5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23">
        <f>20639+233+2723+5189+5425+9539+109+1259+2398+2507-B11</f>
        <v>49147</v>
      </c>
      <c r="C9" s="40" t="s">
        <v>18</v>
      </c>
      <c r="D9" s="27" t="s">
        <v>147</v>
      </c>
      <c r="E9" s="25" t="s">
        <v>148</v>
      </c>
    </row>
    <row r="10" spans="1:5" ht="15" customHeight="1">
      <c r="A10" s="22">
        <v>2</v>
      </c>
      <c r="B10" s="23">
        <f>11427+344+3761+142+615</f>
        <v>16289</v>
      </c>
      <c r="C10" s="25" t="s">
        <v>19</v>
      </c>
      <c r="D10" s="27" t="s">
        <v>25</v>
      </c>
      <c r="E10" s="25" t="s">
        <v>148</v>
      </c>
    </row>
    <row r="11" spans="1:5" ht="15" customHeight="1">
      <c r="A11" s="22">
        <v>3</v>
      </c>
      <c r="B11" s="23">
        <v>874</v>
      </c>
      <c r="C11" s="25" t="s">
        <v>17</v>
      </c>
      <c r="D11" s="27" t="s">
        <v>151</v>
      </c>
      <c r="E11" s="25" t="s">
        <v>89</v>
      </c>
    </row>
    <row r="12" spans="1:5" ht="15" customHeight="1">
      <c r="A12" s="22">
        <v>4</v>
      </c>
      <c r="B12" s="23">
        <v>21710</v>
      </c>
      <c r="C12" s="25" t="s">
        <v>34</v>
      </c>
      <c r="D12" s="27" t="s">
        <v>453</v>
      </c>
      <c r="E12" s="25" t="s">
        <v>89</v>
      </c>
    </row>
    <row r="16" spans="1:5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22">
        <v>1</v>
      </c>
      <c r="B18" s="23">
        <v>864.12</v>
      </c>
      <c r="C18" s="25" t="s">
        <v>175</v>
      </c>
      <c r="D18" s="27" t="s">
        <v>378</v>
      </c>
      <c r="E18" s="25" t="s">
        <v>174</v>
      </c>
    </row>
    <row r="19" spans="1:5" ht="45">
      <c r="A19" s="22">
        <v>2</v>
      </c>
      <c r="B19" s="23">
        <v>1518.76</v>
      </c>
      <c r="C19" s="25" t="s">
        <v>34</v>
      </c>
      <c r="D19" s="28" t="s">
        <v>90</v>
      </c>
      <c r="E19" s="25" t="s">
        <v>89</v>
      </c>
    </row>
    <row r="20" spans="1:5">
      <c r="A20" s="22">
        <v>3</v>
      </c>
      <c r="B20" s="23">
        <v>697.6</v>
      </c>
      <c r="C20" s="25" t="s">
        <v>176</v>
      </c>
      <c r="D20" s="27" t="s">
        <v>271</v>
      </c>
      <c r="E20" s="25" t="s">
        <v>89</v>
      </c>
    </row>
    <row r="21" spans="1:5">
      <c r="A21" s="22">
        <v>4</v>
      </c>
      <c r="B21" s="23">
        <v>779.52</v>
      </c>
      <c r="C21" s="25" t="s">
        <v>177</v>
      </c>
      <c r="D21" s="45" t="s">
        <v>374</v>
      </c>
      <c r="E21" s="25" t="s">
        <v>89</v>
      </c>
    </row>
    <row r="22" spans="1:5">
      <c r="A22" s="22">
        <v>5</v>
      </c>
      <c r="B22" s="23">
        <v>2278.5500000000002</v>
      </c>
      <c r="C22" s="25" t="s">
        <v>164</v>
      </c>
      <c r="D22" s="45" t="s">
        <v>375</v>
      </c>
      <c r="E22" s="25" t="s">
        <v>89</v>
      </c>
    </row>
    <row r="23" spans="1:5">
      <c r="A23" s="22">
        <v>6</v>
      </c>
      <c r="B23" s="23">
        <v>85.68</v>
      </c>
      <c r="C23" s="25" t="s">
        <v>165</v>
      </c>
      <c r="D23" s="45" t="s">
        <v>376</v>
      </c>
      <c r="E23" s="25" t="s">
        <v>89</v>
      </c>
    </row>
    <row r="24" spans="1:5">
      <c r="A24" s="22">
        <v>7</v>
      </c>
      <c r="B24" s="23">
        <v>202.83</v>
      </c>
      <c r="C24" s="25" t="s">
        <v>162</v>
      </c>
      <c r="D24" s="27" t="s">
        <v>377</v>
      </c>
      <c r="E24" s="25" t="s">
        <v>89</v>
      </c>
    </row>
    <row r="25" spans="1:5">
      <c r="A25" s="22">
        <v>8</v>
      </c>
      <c r="B25" s="23">
        <v>4513.92</v>
      </c>
      <c r="C25" s="25" t="s">
        <v>178</v>
      </c>
      <c r="D25" s="27" t="s">
        <v>336</v>
      </c>
      <c r="E25" s="25" t="s">
        <v>89</v>
      </c>
    </row>
    <row r="26" spans="1:5">
      <c r="A26" s="22">
        <v>9</v>
      </c>
      <c r="B26" s="23">
        <v>289.41000000000003</v>
      </c>
      <c r="C26" s="25" t="s">
        <v>179</v>
      </c>
      <c r="D26" s="27" t="s">
        <v>269</v>
      </c>
      <c r="E26" s="25" t="s">
        <v>180</v>
      </c>
    </row>
    <row r="27" spans="1:5">
      <c r="A27" s="22">
        <v>10</v>
      </c>
      <c r="B27" s="23">
        <v>130.9</v>
      </c>
      <c r="C27" s="25" t="s">
        <v>181</v>
      </c>
      <c r="D27" s="27" t="s">
        <v>368</v>
      </c>
      <c r="E27" s="25" t="s">
        <v>180</v>
      </c>
    </row>
    <row r="28" spans="1:5">
      <c r="A28" s="22">
        <v>11</v>
      </c>
      <c r="B28" s="23">
        <v>63.96</v>
      </c>
      <c r="C28" s="25" t="s">
        <v>182</v>
      </c>
      <c r="D28" s="27" t="s">
        <v>369</v>
      </c>
      <c r="E28" s="25" t="s">
        <v>180</v>
      </c>
    </row>
    <row r="29" spans="1:5">
      <c r="A29" s="22">
        <v>12</v>
      </c>
      <c r="B29" s="23">
        <v>34.93</v>
      </c>
      <c r="C29" s="25" t="s">
        <v>183</v>
      </c>
      <c r="D29" s="27" t="s">
        <v>370</v>
      </c>
      <c r="E29" s="25" t="s">
        <v>180</v>
      </c>
    </row>
    <row r="30" spans="1:5">
      <c r="A30" s="22">
        <v>13</v>
      </c>
      <c r="B30" s="23">
        <v>200.22</v>
      </c>
      <c r="C30" s="25" t="s">
        <v>184</v>
      </c>
      <c r="D30" s="27" t="s">
        <v>371</v>
      </c>
      <c r="E30" s="25" t="s">
        <v>180</v>
      </c>
    </row>
    <row r="31" spans="1:5">
      <c r="A31" s="22">
        <v>14</v>
      </c>
      <c r="B31" s="23">
        <v>480.04</v>
      </c>
      <c r="C31" s="25" t="s">
        <v>173</v>
      </c>
      <c r="D31" s="27" t="s">
        <v>190</v>
      </c>
      <c r="E31" s="25" t="s">
        <v>180</v>
      </c>
    </row>
    <row r="32" spans="1:5">
      <c r="A32" s="22">
        <v>15</v>
      </c>
      <c r="B32" s="32">
        <v>1123.23</v>
      </c>
      <c r="C32" s="34" t="s">
        <v>186</v>
      </c>
      <c r="D32" s="27" t="s">
        <v>190</v>
      </c>
      <c r="E32" s="34" t="s">
        <v>180</v>
      </c>
    </row>
    <row r="33" spans="1:5">
      <c r="A33" s="22">
        <v>16</v>
      </c>
      <c r="B33" s="23">
        <v>1177.6199999999999</v>
      </c>
      <c r="C33" s="25" t="s">
        <v>160</v>
      </c>
      <c r="D33" s="27" t="s">
        <v>190</v>
      </c>
      <c r="E33" s="25" t="s">
        <v>180</v>
      </c>
    </row>
    <row r="34" spans="1:5">
      <c r="A34" s="22">
        <v>17</v>
      </c>
      <c r="B34" s="23">
        <v>74.48</v>
      </c>
      <c r="C34" s="25" t="s">
        <v>187</v>
      </c>
      <c r="D34" s="27" t="s">
        <v>188</v>
      </c>
      <c r="E34" s="25" t="s">
        <v>88</v>
      </c>
    </row>
    <row r="35" spans="1:5">
      <c r="A35" s="22">
        <v>18</v>
      </c>
      <c r="B35" s="23">
        <v>642.01</v>
      </c>
      <c r="C35" s="25" t="s">
        <v>189</v>
      </c>
      <c r="D35" s="27" t="s">
        <v>188</v>
      </c>
      <c r="E35" s="25" t="s">
        <v>88</v>
      </c>
    </row>
    <row r="36" spans="1:5">
      <c r="A36" s="22">
        <v>19</v>
      </c>
      <c r="B36" s="23">
        <v>176</v>
      </c>
      <c r="C36" s="25" t="s">
        <v>191</v>
      </c>
      <c r="D36" s="27" t="s">
        <v>372</v>
      </c>
      <c r="E36" s="34" t="s">
        <v>180</v>
      </c>
    </row>
    <row r="37" spans="1:5">
      <c r="A37" s="22">
        <v>20</v>
      </c>
      <c r="B37" s="23">
        <v>2251.9</v>
      </c>
      <c r="C37" s="27" t="s">
        <v>278</v>
      </c>
      <c r="D37" s="27" t="s">
        <v>373</v>
      </c>
      <c r="E37" s="25" t="s">
        <v>180</v>
      </c>
    </row>
    <row r="38" spans="1:5">
      <c r="A38" s="22">
        <v>21</v>
      </c>
      <c r="B38" s="23">
        <v>325.83999999999997</v>
      </c>
      <c r="C38" s="25" t="s">
        <v>169</v>
      </c>
      <c r="D38" s="27" t="s">
        <v>194</v>
      </c>
      <c r="E38" s="25" t="s">
        <v>180</v>
      </c>
    </row>
    <row r="39" spans="1:5">
      <c r="A39" s="22">
        <v>22</v>
      </c>
      <c r="B39" s="23">
        <v>208.08</v>
      </c>
      <c r="C39" s="25" t="s">
        <v>34</v>
      </c>
      <c r="D39" s="27" t="s">
        <v>62</v>
      </c>
      <c r="E39" s="25" t="s">
        <v>88</v>
      </c>
    </row>
    <row r="40" spans="1:5">
      <c r="A40" s="22">
        <v>23</v>
      </c>
      <c r="B40" s="23">
        <v>432.06</v>
      </c>
      <c r="C40" s="25" t="s">
        <v>175</v>
      </c>
      <c r="D40" s="27" t="s">
        <v>367</v>
      </c>
      <c r="E40" s="25" t="s">
        <v>195</v>
      </c>
    </row>
    <row r="41" spans="1:5">
      <c r="A41" s="22">
        <v>24</v>
      </c>
      <c r="B41" s="23">
        <v>595</v>
      </c>
      <c r="C41" s="25" t="s">
        <v>192</v>
      </c>
      <c r="D41" s="27" t="s">
        <v>366</v>
      </c>
      <c r="E41" s="25" t="s">
        <v>193</v>
      </c>
    </row>
    <row r="42" spans="1:5">
      <c r="A42" s="22">
        <v>25</v>
      </c>
      <c r="B42" s="23">
        <v>1190</v>
      </c>
      <c r="C42" s="27" t="s">
        <v>264</v>
      </c>
      <c r="D42" s="26" t="s">
        <v>265</v>
      </c>
      <c r="E42" s="25" t="s">
        <v>185</v>
      </c>
    </row>
    <row r="43" spans="1:5">
      <c r="A43" s="22">
        <v>26</v>
      </c>
      <c r="B43" s="23">
        <v>300</v>
      </c>
      <c r="C43" s="25" t="s">
        <v>34</v>
      </c>
      <c r="D43" s="27" t="s">
        <v>71</v>
      </c>
      <c r="E43" s="25" t="s">
        <v>87</v>
      </c>
    </row>
  </sheetData>
  <autoFilter ref="A17:E17"/>
  <mergeCells count="4">
    <mergeCell ref="A4:E4"/>
    <mergeCell ref="A5:E5"/>
    <mergeCell ref="A16:E16"/>
    <mergeCell ref="A1:E1"/>
  </mergeCells>
  <pageMargins left="0.45" right="0.2" top="0.75" bottom="0.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filterMode="1">
    <tabColor rgb="FF002060"/>
  </sheetPr>
  <dimension ref="A1:E34"/>
  <sheetViews>
    <sheetView topLeftCell="A4" workbookViewId="0">
      <selection activeCell="K13" sqref="K13"/>
    </sheetView>
  </sheetViews>
  <sheetFormatPr defaultRowHeight="15"/>
  <cols>
    <col min="1" max="1" width="5.28515625" customWidth="1"/>
    <col min="2" max="2" width="12" bestFit="1" customWidth="1"/>
    <col min="3" max="3" width="20" bestFit="1" customWidth="1"/>
    <col min="4" max="4" width="45.42578125" customWidth="1"/>
    <col min="5" max="5" width="11.140625" customWidth="1"/>
  </cols>
  <sheetData>
    <row r="1" spans="1:5" s="7" customFormat="1">
      <c r="A1" s="370" t="s">
        <v>16</v>
      </c>
      <c r="B1" s="370"/>
      <c r="C1" s="370"/>
      <c r="D1" s="370"/>
      <c r="E1" s="370"/>
    </row>
    <row r="2" spans="1:5" s="7" customFormat="1"/>
    <row r="3" spans="1:5" s="7" customFormat="1"/>
    <row r="4" spans="1:5" s="7" customFormat="1">
      <c r="A4" s="367" t="s">
        <v>0</v>
      </c>
      <c r="B4" s="367"/>
      <c r="C4" s="367"/>
      <c r="D4" s="367"/>
      <c r="E4" s="367"/>
    </row>
    <row r="5" spans="1:5" s="7" customFormat="1">
      <c r="A5" s="368" t="s">
        <v>379</v>
      </c>
      <c r="B5" s="368"/>
      <c r="C5" s="368"/>
      <c r="D5" s="368"/>
      <c r="E5" s="368"/>
    </row>
    <row r="7" spans="1:5">
      <c r="A7" s="7" t="s">
        <v>2</v>
      </c>
    </row>
    <row r="8" spans="1:5" s="6" customFormat="1" ht="30" customHeight="1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</row>
    <row r="9" spans="1:5" ht="30" customHeight="1">
      <c r="A9" s="2">
        <v>1</v>
      </c>
      <c r="B9" s="11">
        <f>23484+10956+245+247+2858+5458+6103+115+1320+2520+2818+30+56+63-B11</f>
        <v>54809</v>
      </c>
      <c r="C9" s="8" t="s">
        <v>18</v>
      </c>
      <c r="D9" s="9" t="s">
        <v>150</v>
      </c>
      <c r="E9" s="2" t="s">
        <v>149</v>
      </c>
    </row>
    <row r="10" spans="1:5" ht="15" customHeight="1">
      <c r="A10" s="2">
        <v>2</v>
      </c>
      <c r="B10" s="11">
        <f>12014+362+3955+149+646</f>
        <v>17126</v>
      </c>
      <c r="C10" s="1" t="s">
        <v>19</v>
      </c>
      <c r="D10" s="9" t="s">
        <v>26</v>
      </c>
      <c r="E10" s="3" t="s">
        <v>31</v>
      </c>
    </row>
    <row r="11" spans="1:5" ht="15" customHeight="1">
      <c r="A11" s="2">
        <v>3</v>
      </c>
      <c r="B11" s="11">
        <v>1464</v>
      </c>
      <c r="C11" s="1" t="s">
        <v>17</v>
      </c>
      <c r="D11" s="9" t="s">
        <v>151</v>
      </c>
      <c r="E11" s="3" t="s">
        <v>32</v>
      </c>
    </row>
    <row r="12" spans="1:5" ht="15" customHeight="1">
      <c r="A12" s="2">
        <v>4</v>
      </c>
      <c r="B12" s="11">
        <v>21393</v>
      </c>
      <c r="C12" s="1" t="s">
        <v>34</v>
      </c>
      <c r="D12" s="9" t="s">
        <v>27</v>
      </c>
      <c r="E12" s="3" t="s">
        <v>32</v>
      </c>
    </row>
    <row r="16" spans="1:5">
      <c r="A16" s="369" t="s">
        <v>8</v>
      </c>
      <c r="B16" s="369"/>
      <c r="C16" s="369"/>
      <c r="D16" s="369"/>
      <c r="E16" s="369"/>
    </row>
    <row r="17" spans="1:5" ht="30">
      <c r="A17" s="4" t="s">
        <v>3</v>
      </c>
      <c r="B17" s="5" t="s">
        <v>4</v>
      </c>
      <c r="C17" s="5" t="s">
        <v>5</v>
      </c>
      <c r="D17" s="5" t="s">
        <v>6</v>
      </c>
      <c r="E17" s="5" t="s">
        <v>7</v>
      </c>
    </row>
    <row r="18" spans="1:5" ht="45" hidden="1">
      <c r="A18" s="13">
        <v>1</v>
      </c>
      <c r="B18" s="10">
        <v>275.74</v>
      </c>
      <c r="C18" s="9" t="s">
        <v>34</v>
      </c>
      <c r="D18" s="12" t="s">
        <v>91</v>
      </c>
      <c r="E18" s="3" t="s">
        <v>92</v>
      </c>
    </row>
    <row r="19" spans="1:5" hidden="1">
      <c r="A19" s="2">
        <v>2</v>
      </c>
      <c r="B19" s="10">
        <v>635.28</v>
      </c>
      <c r="C19" t="s">
        <v>160</v>
      </c>
      <c r="D19" s="9" t="s">
        <v>161</v>
      </c>
      <c r="E19" s="3" t="s">
        <v>92</v>
      </c>
    </row>
    <row r="20" spans="1:5" hidden="1">
      <c r="A20" s="13">
        <v>3</v>
      </c>
      <c r="B20" s="10">
        <v>249.88</v>
      </c>
      <c r="C20" s="9" t="s">
        <v>162</v>
      </c>
      <c r="D20" s="27" t="s">
        <v>384</v>
      </c>
      <c r="E20" s="3" t="s">
        <v>92</v>
      </c>
    </row>
    <row r="21" spans="1:5" hidden="1">
      <c r="A21" s="2">
        <v>4</v>
      </c>
      <c r="B21" s="10">
        <v>1104.1099999999999</v>
      </c>
      <c r="C21" s="9" t="s">
        <v>196</v>
      </c>
      <c r="D21" s="27" t="s">
        <v>271</v>
      </c>
      <c r="E21" s="3" t="s">
        <v>92</v>
      </c>
    </row>
    <row r="22" spans="1:5" hidden="1">
      <c r="A22" s="13">
        <v>5</v>
      </c>
      <c r="B22" s="10">
        <v>192</v>
      </c>
      <c r="C22" s="9" t="s">
        <v>163</v>
      </c>
      <c r="D22" s="9" t="s">
        <v>385</v>
      </c>
      <c r="E22" s="3" t="s">
        <v>92</v>
      </c>
    </row>
    <row r="23" spans="1:5">
      <c r="A23" s="2">
        <v>6</v>
      </c>
      <c r="B23" s="10">
        <v>3978.59</v>
      </c>
      <c r="C23" s="9" t="s">
        <v>164</v>
      </c>
      <c r="D23" s="45" t="s">
        <v>382</v>
      </c>
      <c r="E23" s="3" t="s">
        <v>92</v>
      </c>
    </row>
    <row r="24" spans="1:5">
      <c r="A24" s="13">
        <v>7</v>
      </c>
      <c r="B24" s="10">
        <v>199.8</v>
      </c>
      <c r="C24" s="9" t="s">
        <v>165</v>
      </c>
      <c r="D24" s="45" t="s">
        <v>383</v>
      </c>
      <c r="E24" s="3" t="s">
        <v>92</v>
      </c>
    </row>
    <row r="25" spans="1:5" hidden="1">
      <c r="A25" s="2">
        <v>8</v>
      </c>
      <c r="B25" s="10">
        <v>12096</v>
      </c>
      <c r="C25" s="9" t="s">
        <v>166</v>
      </c>
      <c r="D25" s="9" t="s">
        <v>387</v>
      </c>
      <c r="E25" s="3" t="s">
        <v>92</v>
      </c>
    </row>
    <row r="26" spans="1:5" hidden="1">
      <c r="A26" s="13">
        <v>9</v>
      </c>
      <c r="B26" s="10">
        <v>643.29999999999995</v>
      </c>
      <c r="C26" s="9" t="s">
        <v>167</v>
      </c>
      <c r="D26" s="27" t="s">
        <v>440</v>
      </c>
      <c r="E26" s="3" t="s">
        <v>31</v>
      </c>
    </row>
    <row r="27" spans="1:5" hidden="1">
      <c r="A27" s="2">
        <v>10</v>
      </c>
      <c r="B27" s="10">
        <v>200.1</v>
      </c>
      <c r="C27" s="9" t="s">
        <v>168</v>
      </c>
      <c r="D27" s="9" t="s">
        <v>194</v>
      </c>
      <c r="E27" s="3" t="s">
        <v>31</v>
      </c>
    </row>
    <row r="28" spans="1:5" hidden="1">
      <c r="A28" s="13">
        <v>11</v>
      </c>
      <c r="B28" s="10">
        <v>336.53</v>
      </c>
      <c r="C28" s="9" t="s">
        <v>169</v>
      </c>
      <c r="D28" s="9" t="s">
        <v>194</v>
      </c>
      <c r="E28" s="3" t="s">
        <v>31</v>
      </c>
    </row>
    <row r="29" spans="1:5" hidden="1">
      <c r="A29" s="2">
        <v>12</v>
      </c>
      <c r="B29" s="10">
        <v>773.5</v>
      </c>
      <c r="C29" s="9" t="s">
        <v>170</v>
      </c>
      <c r="D29" s="9" t="s">
        <v>337</v>
      </c>
      <c r="E29" s="3" t="s">
        <v>31</v>
      </c>
    </row>
    <row r="30" spans="1:5" hidden="1">
      <c r="A30" s="13">
        <v>13</v>
      </c>
      <c r="B30" s="10">
        <v>8720</v>
      </c>
      <c r="C30" s="9" t="s">
        <v>171</v>
      </c>
      <c r="D30" s="9" t="s">
        <v>202</v>
      </c>
      <c r="E30" s="3" t="s">
        <v>31</v>
      </c>
    </row>
    <row r="31" spans="1:5" hidden="1">
      <c r="A31" s="2">
        <v>14</v>
      </c>
      <c r="B31" s="10">
        <v>180</v>
      </c>
      <c r="C31" s="9" t="s">
        <v>172</v>
      </c>
      <c r="D31" s="9" t="s">
        <v>380</v>
      </c>
      <c r="E31" s="3" t="s">
        <v>31</v>
      </c>
    </row>
    <row r="32" spans="1:5" hidden="1">
      <c r="A32" s="13">
        <v>15</v>
      </c>
      <c r="B32" s="10">
        <v>480.04</v>
      </c>
      <c r="C32" s="9" t="s">
        <v>173</v>
      </c>
      <c r="D32" s="9" t="s">
        <v>202</v>
      </c>
      <c r="E32" s="3" t="s">
        <v>31</v>
      </c>
    </row>
    <row r="33" spans="1:5" hidden="1">
      <c r="A33" s="2">
        <v>16</v>
      </c>
      <c r="B33" s="10">
        <v>12395.04</v>
      </c>
      <c r="C33" s="9" t="s">
        <v>166</v>
      </c>
      <c r="D33" s="27" t="s">
        <v>381</v>
      </c>
      <c r="E33" s="3" t="s">
        <v>31</v>
      </c>
    </row>
    <row r="34" spans="1:5" ht="45" hidden="1">
      <c r="A34" s="13">
        <v>17</v>
      </c>
      <c r="B34" s="10">
        <v>767.14</v>
      </c>
      <c r="C34" s="9" t="s">
        <v>34</v>
      </c>
      <c r="D34" s="12" t="s">
        <v>91</v>
      </c>
      <c r="E34" s="3" t="s">
        <v>31</v>
      </c>
    </row>
  </sheetData>
  <autoFilter ref="A17:E34">
    <filterColumn colId="2">
      <filters>
        <filter val="Supercom Sediu"/>
        <filter val="Supercom Tangan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2060"/>
  </sheetPr>
  <dimension ref="A1:E111"/>
  <sheetViews>
    <sheetView topLeftCell="A4" workbookViewId="0">
      <selection activeCell="D94" sqref="D94"/>
    </sheetView>
  </sheetViews>
  <sheetFormatPr defaultRowHeight="15"/>
  <cols>
    <col min="1" max="1" width="5.28515625" style="17" customWidth="1"/>
    <col min="2" max="2" width="12" style="60" bestFit="1" customWidth="1"/>
    <col min="3" max="3" width="21.28515625" style="54" customWidth="1"/>
    <col min="4" max="4" width="49.85546875" style="17" customWidth="1"/>
    <col min="5" max="5" width="11.140625" style="17" customWidth="1"/>
    <col min="6" max="16384" width="9.140625" style="17"/>
  </cols>
  <sheetData>
    <row r="1" spans="1:5" s="15" customFormat="1">
      <c r="A1" s="366" t="s">
        <v>16</v>
      </c>
      <c r="B1" s="366"/>
      <c r="C1" s="366"/>
      <c r="D1" s="366"/>
      <c r="E1" s="366"/>
    </row>
    <row r="2" spans="1:5" s="15" customFormat="1">
      <c r="B2" s="59"/>
      <c r="C2" s="53"/>
    </row>
    <row r="3" spans="1:5" s="15" customFormat="1">
      <c r="B3" s="59"/>
      <c r="C3" s="53"/>
    </row>
    <row r="4" spans="1:5" s="15" customFormat="1">
      <c r="A4" s="362" t="s">
        <v>0</v>
      </c>
      <c r="B4" s="362"/>
      <c r="C4" s="362"/>
      <c r="D4" s="362"/>
      <c r="E4" s="362"/>
    </row>
    <row r="5" spans="1:5" s="15" customFormat="1">
      <c r="A5" s="362" t="s">
        <v>13</v>
      </c>
      <c r="B5" s="362"/>
      <c r="C5" s="362"/>
      <c r="D5" s="362"/>
      <c r="E5" s="362"/>
    </row>
    <row r="7" spans="1:5">
      <c r="A7" s="15" t="s">
        <v>2</v>
      </c>
    </row>
    <row r="8" spans="1:5" s="21" customFormat="1" ht="30" customHeight="1">
      <c r="A8" s="18" t="s">
        <v>3</v>
      </c>
      <c r="B8" s="61" t="s">
        <v>4</v>
      </c>
      <c r="C8" s="55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62">
        <f>22047+241+2762+5268+5750+10319+113+1293+2466+2691+245+31+59+64</f>
        <v>53349</v>
      </c>
      <c r="C9" s="56" t="s">
        <v>18</v>
      </c>
      <c r="D9" s="27" t="s">
        <v>153</v>
      </c>
      <c r="E9" s="25" t="s">
        <v>154</v>
      </c>
    </row>
    <row r="10" spans="1:5" ht="15" customHeight="1">
      <c r="A10" s="22">
        <v>2</v>
      </c>
      <c r="B10" s="62">
        <f>11728+353+3860+145+631</f>
        <v>16717</v>
      </c>
      <c r="C10" s="27" t="s">
        <v>19</v>
      </c>
      <c r="D10" s="27" t="s">
        <v>28</v>
      </c>
      <c r="E10" s="25" t="s">
        <v>154</v>
      </c>
    </row>
    <row r="11" spans="1:5" ht="15" customHeight="1">
      <c r="A11" s="22">
        <v>3</v>
      </c>
      <c r="B11" s="62"/>
      <c r="C11" s="27" t="s">
        <v>17</v>
      </c>
      <c r="D11" s="27" t="s">
        <v>22</v>
      </c>
      <c r="E11" s="25"/>
    </row>
    <row r="12" spans="1:5" ht="15" customHeight="1">
      <c r="A12" s="22">
        <v>4</v>
      </c>
      <c r="B12" s="62">
        <v>20881</v>
      </c>
      <c r="C12" s="27" t="s">
        <v>34</v>
      </c>
      <c r="D12" s="27" t="s">
        <v>454</v>
      </c>
      <c r="E12" s="25" t="s">
        <v>102</v>
      </c>
    </row>
    <row r="15" spans="1:5">
      <c r="A15" s="363" t="s">
        <v>8</v>
      </c>
      <c r="B15" s="363"/>
      <c r="C15" s="363"/>
      <c r="D15" s="363"/>
      <c r="E15" s="363"/>
    </row>
    <row r="16" spans="1:5" ht="30">
      <c r="A16" s="18" t="s">
        <v>3</v>
      </c>
      <c r="B16" s="61" t="s">
        <v>4</v>
      </c>
      <c r="C16" s="55" t="s">
        <v>5</v>
      </c>
      <c r="D16" s="20" t="s">
        <v>6</v>
      </c>
      <c r="E16" s="20" t="s">
        <v>7</v>
      </c>
    </row>
    <row r="17" spans="1:5">
      <c r="A17" s="40">
        <v>1</v>
      </c>
      <c r="B17" s="62">
        <v>997.6</v>
      </c>
      <c r="C17" s="27" t="s">
        <v>34</v>
      </c>
      <c r="D17" s="27" t="s">
        <v>69</v>
      </c>
      <c r="E17" s="25" t="s">
        <v>107</v>
      </c>
    </row>
    <row r="18" spans="1:5">
      <c r="A18" s="22">
        <v>2</v>
      </c>
      <c r="B18" s="62">
        <v>49.56</v>
      </c>
      <c r="C18" s="27" t="s">
        <v>227</v>
      </c>
      <c r="D18" s="27" t="s">
        <v>416</v>
      </c>
      <c r="E18" s="25" t="s">
        <v>107</v>
      </c>
    </row>
    <row r="19" spans="1:5">
      <c r="A19" s="22">
        <v>3</v>
      </c>
      <c r="B19" s="62">
        <v>1188</v>
      </c>
      <c r="C19" s="27" t="s">
        <v>388</v>
      </c>
      <c r="D19" s="27" t="s">
        <v>415</v>
      </c>
      <c r="E19" s="25" t="s">
        <v>107</v>
      </c>
    </row>
    <row r="20" spans="1:5">
      <c r="A20" s="40">
        <v>4</v>
      </c>
      <c r="B20" s="62">
        <v>60</v>
      </c>
      <c r="C20" s="57" t="s">
        <v>413</v>
      </c>
      <c r="D20" s="27" t="s">
        <v>414</v>
      </c>
      <c r="E20" s="25" t="s">
        <v>107</v>
      </c>
    </row>
    <row r="21" spans="1:5">
      <c r="A21" s="22">
        <v>5</v>
      </c>
      <c r="B21" s="62">
        <v>3720</v>
      </c>
      <c r="C21" s="27" t="s">
        <v>390</v>
      </c>
      <c r="D21" s="27" t="s">
        <v>412</v>
      </c>
      <c r="E21" s="25" t="s">
        <v>107</v>
      </c>
    </row>
    <row r="22" spans="1:5">
      <c r="A22" s="22">
        <v>6</v>
      </c>
      <c r="B22" s="62">
        <v>328.32</v>
      </c>
      <c r="C22" s="27" t="s">
        <v>177</v>
      </c>
      <c r="D22" s="45" t="s">
        <v>411</v>
      </c>
      <c r="E22" s="25" t="s">
        <v>107</v>
      </c>
    </row>
    <row r="23" spans="1:5">
      <c r="A23" s="40">
        <v>7</v>
      </c>
      <c r="B23" s="62">
        <v>51.84</v>
      </c>
      <c r="C23" s="27" t="s">
        <v>165</v>
      </c>
      <c r="D23" s="45" t="s">
        <v>410</v>
      </c>
      <c r="E23" s="25" t="s">
        <v>107</v>
      </c>
    </row>
    <row r="24" spans="1:5">
      <c r="A24" s="22">
        <v>8</v>
      </c>
      <c r="B24" s="62">
        <v>194.15</v>
      </c>
      <c r="C24" s="27" t="s">
        <v>168</v>
      </c>
      <c r="D24" s="27" t="s">
        <v>194</v>
      </c>
      <c r="E24" s="25" t="s">
        <v>107</v>
      </c>
    </row>
    <row r="25" spans="1:5" s="46" customFormat="1">
      <c r="A25" s="42">
        <v>9</v>
      </c>
      <c r="B25" s="63">
        <v>836.98</v>
      </c>
      <c r="C25" s="45" t="s">
        <v>176</v>
      </c>
      <c r="D25" s="45" t="s">
        <v>281</v>
      </c>
      <c r="E25" s="44" t="s">
        <v>107</v>
      </c>
    </row>
    <row r="26" spans="1:5">
      <c r="A26" s="40">
        <v>10</v>
      </c>
      <c r="B26" s="62">
        <v>1080</v>
      </c>
      <c r="C26" s="27" t="s">
        <v>34</v>
      </c>
      <c r="D26" s="27" t="s">
        <v>105</v>
      </c>
      <c r="E26" s="25" t="s">
        <v>106</v>
      </c>
    </row>
    <row r="27" spans="1:5" ht="30">
      <c r="A27" s="22">
        <v>11</v>
      </c>
      <c r="B27" s="62">
        <v>2448.13</v>
      </c>
      <c r="C27" s="27" t="s">
        <v>209</v>
      </c>
      <c r="D27" s="28" t="s">
        <v>339</v>
      </c>
      <c r="E27" s="25" t="s">
        <v>106</v>
      </c>
    </row>
    <row r="28" spans="1:5">
      <c r="A28" s="22">
        <v>12</v>
      </c>
      <c r="B28" s="62">
        <v>3500</v>
      </c>
      <c r="C28" s="27" t="s">
        <v>264</v>
      </c>
      <c r="D28" s="26" t="s">
        <v>265</v>
      </c>
      <c r="E28" s="25" t="s">
        <v>106</v>
      </c>
    </row>
    <row r="29" spans="1:5">
      <c r="A29" s="40">
        <v>13</v>
      </c>
      <c r="B29" s="62">
        <v>861.6</v>
      </c>
      <c r="C29" s="27" t="s">
        <v>170</v>
      </c>
      <c r="D29" s="27" t="s">
        <v>409</v>
      </c>
      <c r="E29" s="25" t="s">
        <v>106</v>
      </c>
    </row>
    <row r="30" spans="1:5">
      <c r="A30" s="22">
        <v>14</v>
      </c>
      <c r="B30" s="62">
        <v>38.4</v>
      </c>
      <c r="C30" s="27" t="s">
        <v>391</v>
      </c>
      <c r="D30" s="27" t="s">
        <v>408</v>
      </c>
      <c r="E30" s="25" t="s">
        <v>106</v>
      </c>
    </row>
    <row r="31" spans="1:5">
      <c r="A31" s="22">
        <v>15</v>
      </c>
      <c r="B31" s="62">
        <v>95.04</v>
      </c>
      <c r="C31" s="27" t="s">
        <v>392</v>
      </c>
      <c r="D31" s="27" t="s">
        <v>407</v>
      </c>
      <c r="E31" s="25" t="s">
        <v>106</v>
      </c>
    </row>
    <row r="32" spans="1:5">
      <c r="A32" s="40">
        <v>16</v>
      </c>
      <c r="B32" s="62">
        <v>718</v>
      </c>
      <c r="C32" s="27" t="s">
        <v>393</v>
      </c>
      <c r="D32" s="27" t="s">
        <v>406</v>
      </c>
      <c r="E32" s="25" t="s">
        <v>106</v>
      </c>
    </row>
    <row r="33" spans="1:5">
      <c r="A33" s="22">
        <v>17</v>
      </c>
      <c r="B33" s="62">
        <v>1963.96</v>
      </c>
      <c r="C33" s="27" t="s">
        <v>160</v>
      </c>
      <c r="D33" s="27" t="s">
        <v>202</v>
      </c>
      <c r="E33" s="25" t="s">
        <v>106</v>
      </c>
    </row>
    <row r="34" spans="1:5">
      <c r="A34" s="22">
        <v>18</v>
      </c>
      <c r="B34" s="62">
        <v>2024.09</v>
      </c>
      <c r="C34" s="27" t="s">
        <v>186</v>
      </c>
      <c r="D34" s="27" t="s">
        <v>202</v>
      </c>
      <c r="E34" s="25" t="s">
        <v>106</v>
      </c>
    </row>
    <row r="35" spans="1:5">
      <c r="A35" s="40">
        <v>19</v>
      </c>
      <c r="B35" s="62">
        <v>403.88</v>
      </c>
      <c r="C35" s="27" t="s">
        <v>179</v>
      </c>
      <c r="D35" s="27" t="s">
        <v>269</v>
      </c>
      <c r="E35" s="25" t="s">
        <v>389</v>
      </c>
    </row>
    <row r="36" spans="1:5">
      <c r="A36" s="22">
        <v>20</v>
      </c>
      <c r="B36" s="62">
        <v>250</v>
      </c>
      <c r="C36" s="27" t="s">
        <v>34</v>
      </c>
      <c r="D36" s="27" t="s">
        <v>105</v>
      </c>
      <c r="E36" s="25" t="s">
        <v>102</v>
      </c>
    </row>
    <row r="37" spans="1:5">
      <c r="A37" s="22">
        <v>21</v>
      </c>
      <c r="B37" s="62">
        <v>943</v>
      </c>
      <c r="C37" s="27" t="s">
        <v>394</v>
      </c>
      <c r="D37" s="27" t="s">
        <v>427</v>
      </c>
      <c r="E37" s="25" t="s">
        <v>102</v>
      </c>
    </row>
    <row r="38" spans="1:5">
      <c r="A38" s="40">
        <v>22</v>
      </c>
      <c r="B38" s="62">
        <v>2169</v>
      </c>
      <c r="C38" s="27" t="s">
        <v>207</v>
      </c>
      <c r="D38" s="27" t="s">
        <v>346</v>
      </c>
      <c r="E38" s="25" t="s">
        <v>102</v>
      </c>
    </row>
    <row r="39" spans="1:5" ht="30">
      <c r="A39" s="22">
        <v>23</v>
      </c>
      <c r="B39" s="62">
        <v>1357</v>
      </c>
      <c r="C39" s="27" t="s">
        <v>34</v>
      </c>
      <c r="D39" s="28" t="s">
        <v>101</v>
      </c>
      <c r="E39" s="25" t="s">
        <v>100</v>
      </c>
    </row>
    <row r="40" spans="1:5">
      <c r="A40" s="22">
        <v>24</v>
      </c>
      <c r="B40" s="62">
        <v>244.11</v>
      </c>
      <c r="C40" s="27" t="s">
        <v>162</v>
      </c>
      <c r="D40" s="27" t="s">
        <v>425</v>
      </c>
      <c r="E40" s="25" t="s">
        <v>395</v>
      </c>
    </row>
    <row r="41" spans="1:5">
      <c r="A41" s="40">
        <v>25</v>
      </c>
      <c r="B41" s="62">
        <v>828</v>
      </c>
      <c r="C41" s="27" t="s">
        <v>396</v>
      </c>
      <c r="D41" s="27" t="s">
        <v>424</v>
      </c>
      <c r="E41" s="25" t="s">
        <v>395</v>
      </c>
    </row>
    <row r="42" spans="1:5">
      <c r="A42" s="22">
        <v>26</v>
      </c>
      <c r="B42" s="62">
        <v>2320.7600000000002</v>
      </c>
      <c r="C42" s="27" t="s">
        <v>244</v>
      </c>
      <c r="D42" s="27" t="s">
        <v>202</v>
      </c>
      <c r="E42" s="25" t="s">
        <v>395</v>
      </c>
    </row>
    <row r="43" spans="1:5">
      <c r="A43" s="22">
        <v>27</v>
      </c>
      <c r="B43" s="62">
        <v>2256.25</v>
      </c>
      <c r="C43" s="27" t="s">
        <v>278</v>
      </c>
      <c r="D43" s="27" t="s">
        <v>444</v>
      </c>
      <c r="E43" s="25" t="s">
        <v>100</v>
      </c>
    </row>
    <row r="44" spans="1:5">
      <c r="A44" s="40">
        <v>28</v>
      </c>
      <c r="B44" s="62">
        <v>7521.72</v>
      </c>
      <c r="C44" s="27" t="s">
        <v>178</v>
      </c>
      <c r="D44" s="27" t="s">
        <v>336</v>
      </c>
      <c r="E44" s="25" t="s">
        <v>100</v>
      </c>
    </row>
    <row r="45" spans="1:5">
      <c r="A45" s="22">
        <v>29</v>
      </c>
      <c r="B45" s="62">
        <v>855.06</v>
      </c>
      <c r="C45" s="27" t="s">
        <v>397</v>
      </c>
      <c r="D45" s="27" t="s">
        <v>443</v>
      </c>
      <c r="E45" s="25" t="s">
        <v>398</v>
      </c>
    </row>
    <row r="46" spans="1:5">
      <c r="A46" s="22">
        <v>30</v>
      </c>
      <c r="B46" s="62">
        <v>2190</v>
      </c>
      <c r="C46" s="27" t="s">
        <v>422</v>
      </c>
      <c r="D46" s="27" t="s">
        <v>423</v>
      </c>
      <c r="E46" s="25" t="s">
        <v>395</v>
      </c>
    </row>
    <row r="47" spans="1:5">
      <c r="A47" s="40">
        <v>31</v>
      </c>
      <c r="B47" s="62">
        <v>51.84</v>
      </c>
      <c r="C47" s="27" t="s">
        <v>165</v>
      </c>
      <c r="D47" s="45" t="s">
        <v>420</v>
      </c>
      <c r="E47" s="25" t="s">
        <v>395</v>
      </c>
    </row>
    <row r="48" spans="1:5">
      <c r="A48" s="22">
        <v>32</v>
      </c>
      <c r="B48" s="62">
        <v>987.55</v>
      </c>
      <c r="C48" s="27" t="s">
        <v>164</v>
      </c>
      <c r="D48" s="45" t="s">
        <v>421</v>
      </c>
      <c r="E48" s="25" t="s">
        <v>395</v>
      </c>
    </row>
    <row r="49" spans="1:5">
      <c r="A49" s="22">
        <v>33</v>
      </c>
      <c r="B49" s="62">
        <v>480.04</v>
      </c>
      <c r="C49" s="27" t="s">
        <v>173</v>
      </c>
      <c r="D49" s="27" t="s">
        <v>202</v>
      </c>
      <c r="E49" s="25" t="s">
        <v>395</v>
      </c>
    </row>
    <row r="50" spans="1:5">
      <c r="A50" s="40">
        <v>34</v>
      </c>
      <c r="B50" s="62">
        <v>8720</v>
      </c>
      <c r="C50" s="27" t="s">
        <v>171</v>
      </c>
      <c r="D50" s="27" t="s">
        <v>202</v>
      </c>
      <c r="E50" s="25" t="s">
        <v>395</v>
      </c>
    </row>
    <row r="51" spans="1:5">
      <c r="A51" s="22">
        <v>35</v>
      </c>
      <c r="B51" s="62">
        <v>5599.34</v>
      </c>
      <c r="C51" s="27" t="s">
        <v>186</v>
      </c>
      <c r="D51" s="27" t="s">
        <v>202</v>
      </c>
      <c r="E51" s="25" t="s">
        <v>395</v>
      </c>
    </row>
    <row r="52" spans="1:5">
      <c r="A52" s="22">
        <v>36</v>
      </c>
      <c r="B52" s="62">
        <v>1028.51</v>
      </c>
      <c r="C52" s="27" t="s">
        <v>221</v>
      </c>
      <c r="D52" s="27" t="s">
        <v>418</v>
      </c>
      <c r="E52" s="25" t="s">
        <v>395</v>
      </c>
    </row>
    <row r="53" spans="1:5">
      <c r="A53" s="40">
        <v>37</v>
      </c>
      <c r="B53" s="62">
        <v>99.75</v>
      </c>
      <c r="C53" s="27" t="s">
        <v>221</v>
      </c>
      <c r="D53" s="27" t="s">
        <v>417</v>
      </c>
      <c r="E53" s="25" t="s">
        <v>398</v>
      </c>
    </row>
    <row r="54" spans="1:5">
      <c r="A54" s="22">
        <v>38</v>
      </c>
      <c r="B54" s="62">
        <v>492.17</v>
      </c>
      <c r="C54" s="27" t="s">
        <v>204</v>
      </c>
      <c r="D54" s="27" t="s">
        <v>419</v>
      </c>
      <c r="E54" s="25" t="s">
        <v>395</v>
      </c>
    </row>
    <row r="55" spans="1:5">
      <c r="A55" s="22">
        <v>39</v>
      </c>
      <c r="B55" s="62">
        <v>535.91999999999996</v>
      </c>
      <c r="C55" s="27" t="s">
        <v>204</v>
      </c>
      <c r="D55" s="27" t="s">
        <v>417</v>
      </c>
      <c r="E55" s="25" t="s">
        <v>395</v>
      </c>
    </row>
    <row r="56" spans="1:5">
      <c r="A56" s="40">
        <v>40</v>
      </c>
      <c r="B56" s="62">
        <v>1404.47</v>
      </c>
      <c r="C56" s="27" t="s">
        <v>204</v>
      </c>
      <c r="D56" s="27" t="s">
        <v>418</v>
      </c>
      <c r="E56" s="25" t="s">
        <v>395</v>
      </c>
    </row>
    <row r="57" spans="1:5" ht="30">
      <c r="A57" s="22">
        <v>41</v>
      </c>
      <c r="B57" s="62">
        <v>3949.58</v>
      </c>
      <c r="C57" s="27" t="s">
        <v>209</v>
      </c>
      <c r="D57" s="28" t="s">
        <v>339</v>
      </c>
      <c r="E57" s="25" t="s">
        <v>395</v>
      </c>
    </row>
    <row r="58" spans="1:5">
      <c r="A58" s="22">
        <v>42</v>
      </c>
      <c r="B58" s="62">
        <v>5661.65</v>
      </c>
      <c r="C58" s="27" t="s">
        <v>160</v>
      </c>
      <c r="D58" s="27" t="s">
        <v>202</v>
      </c>
      <c r="E58" s="25" t="s">
        <v>395</v>
      </c>
    </row>
    <row r="59" spans="1:5">
      <c r="A59" s="40">
        <v>43</v>
      </c>
      <c r="B59" s="62">
        <v>288</v>
      </c>
      <c r="C59" s="27" t="s">
        <v>399</v>
      </c>
      <c r="D59" s="27" t="s">
        <v>426</v>
      </c>
      <c r="E59" s="25" t="s">
        <v>395</v>
      </c>
    </row>
    <row r="60" spans="1:5">
      <c r="A60" s="22">
        <v>44</v>
      </c>
      <c r="B60" s="62">
        <v>49.8</v>
      </c>
      <c r="C60" s="27" t="s">
        <v>400</v>
      </c>
      <c r="D60" s="27" t="s">
        <v>442</v>
      </c>
      <c r="E60" s="25" t="s">
        <v>398</v>
      </c>
    </row>
    <row r="61" spans="1:5" ht="30">
      <c r="A61" s="22">
        <v>45</v>
      </c>
      <c r="B61" s="62">
        <v>980</v>
      </c>
      <c r="C61" s="27" t="s">
        <v>34</v>
      </c>
      <c r="D61" s="28" t="s">
        <v>99</v>
      </c>
      <c r="E61" s="25" t="s">
        <v>103</v>
      </c>
    </row>
    <row r="62" spans="1:5">
      <c r="A62" s="40">
        <v>46</v>
      </c>
      <c r="B62" s="62">
        <v>143.77000000000001</v>
      </c>
      <c r="C62" s="27" t="s">
        <v>34</v>
      </c>
      <c r="D62" s="27" t="s">
        <v>43</v>
      </c>
      <c r="E62" s="25" t="s">
        <v>98</v>
      </c>
    </row>
    <row r="63" spans="1:5">
      <c r="A63" s="22">
        <v>47</v>
      </c>
      <c r="B63" s="62">
        <v>763.15</v>
      </c>
      <c r="C63" s="27" t="s">
        <v>34</v>
      </c>
      <c r="D63" s="27" t="s">
        <v>43</v>
      </c>
      <c r="E63" s="25" t="s">
        <v>104</v>
      </c>
    </row>
    <row r="64" spans="1:5">
      <c r="A64" s="22">
        <v>48</v>
      </c>
      <c r="B64" s="62">
        <v>950</v>
      </c>
      <c r="C64" s="27" t="s">
        <v>207</v>
      </c>
      <c r="D64" s="27" t="s">
        <v>346</v>
      </c>
      <c r="E64" s="25" t="s">
        <v>104</v>
      </c>
    </row>
    <row r="65" spans="1:5" ht="30">
      <c r="A65" s="40">
        <v>49</v>
      </c>
      <c r="B65" s="62">
        <v>1190.8900000000001</v>
      </c>
      <c r="C65" s="27" t="s">
        <v>209</v>
      </c>
      <c r="D65" s="28" t="s">
        <v>339</v>
      </c>
      <c r="E65" s="25" t="s">
        <v>104</v>
      </c>
    </row>
    <row r="66" spans="1:5">
      <c r="A66" s="22">
        <v>50</v>
      </c>
      <c r="B66" s="62">
        <v>917.18</v>
      </c>
      <c r="C66" s="27" t="s">
        <v>221</v>
      </c>
      <c r="D66" s="27" t="s">
        <v>418</v>
      </c>
      <c r="E66" s="25" t="s">
        <v>104</v>
      </c>
    </row>
    <row r="67" spans="1:5">
      <c r="A67" s="22">
        <v>51</v>
      </c>
      <c r="B67" s="62">
        <v>14.88</v>
      </c>
      <c r="C67" s="27" t="s">
        <v>401</v>
      </c>
      <c r="D67" s="27" t="s">
        <v>441</v>
      </c>
      <c r="E67" s="25" t="s">
        <v>104</v>
      </c>
    </row>
    <row r="68" spans="1:5">
      <c r="A68" s="40">
        <v>52</v>
      </c>
      <c r="B68" s="62">
        <v>432.99</v>
      </c>
      <c r="C68" s="27" t="s">
        <v>167</v>
      </c>
      <c r="D68" s="27" t="s">
        <v>440</v>
      </c>
      <c r="E68" s="25" t="s">
        <v>104</v>
      </c>
    </row>
    <row r="69" spans="1:5">
      <c r="A69" s="22">
        <v>53</v>
      </c>
      <c r="B69" s="62">
        <v>2002.33</v>
      </c>
      <c r="C69" s="27" t="s">
        <v>204</v>
      </c>
      <c r="D69" s="27" t="s">
        <v>418</v>
      </c>
      <c r="E69" s="25" t="s">
        <v>104</v>
      </c>
    </row>
    <row r="70" spans="1:5">
      <c r="A70" s="22">
        <v>54</v>
      </c>
      <c r="B70" s="62">
        <v>57.98</v>
      </c>
      <c r="C70" s="27" t="s">
        <v>244</v>
      </c>
      <c r="D70" s="27" t="s">
        <v>439</v>
      </c>
      <c r="E70" s="25" t="s">
        <v>104</v>
      </c>
    </row>
    <row r="71" spans="1:5">
      <c r="A71" s="40">
        <v>55</v>
      </c>
      <c r="B71" s="62">
        <v>135.71</v>
      </c>
      <c r="C71" s="27" t="s">
        <v>405</v>
      </c>
      <c r="D71" s="27" t="s">
        <v>202</v>
      </c>
      <c r="E71" s="25" t="s">
        <v>104</v>
      </c>
    </row>
    <row r="72" spans="1:5">
      <c r="A72" s="22">
        <v>56</v>
      </c>
      <c r="B72" s="62">
        <v>288</v>
      </c>
      <c r="C72" s="27" t="s">
        <v>179</v>
      </c>
      <c r="D72" s="27" t="s">
        <v>438</v>
      </c>
      <c r="E72" s="25" t="s">
        <v>104</v>
      </c>
    </row>
    <row r="73" spans="1:5">
      <c r="A73" s="22">
        <v>57</v>
      </c>
      <c r="B73" s="62">
        <v>724.62</v>
      </c>
      <c r="C73" s="27" t="s">
        <v>179</v>
      </c>
      <c r="D73" s="27" t="s">
        <v>269</v>
      </c>
      <c r="E73" s="25" t="s">
        <v>104</v>
      </c>
    </row>
    <row r="74" spans="1:5">
      <c r="A74" s="40">
        <v>58</v>
      </c>
      <c r="B74" s="62">
        <v>325.06</v>
      </c>
      <c r="C74" s="27" t="s">
        <v>169</v>
      </c>
      <c r="D74" s="27" t="s">
        <v>194</v>
      </c>
      <c r="E74" s="25" t="s">
        <v>104</v>
      </c>
    </row>
    <row r="75" spans="1:5">
      <c r="A75" s="22">
        <v>59</v>
      </c>
      <c r="B75" s="62">
        <v>199.6</v>
      </c>
      <c r="C75" s="27" t="s">
        <v>251</v>
      </c>
      <c r="D75" s="27" t="s">
        <v>437</v>
      </c>
      <c r="E75" s="25" t="s">
        <v>104</v>
      </c>
    </row>
    <row r="76" spans="1:5">
      <c r="A76" s="22">
        <v>60</v>
      </c>
      <c r="B76" s="62">
        <v>204</v>
      </c>
      <c r="C76" s="27" t="s">
        <v>225</v>
      </c>
      <c r="D76" s="27" t="s">
        <v>436</v>
      </c>
      <c r="E76" s="25" t="s">
        <v>104</v>
      </c>
    </row>
    <row r="77" spans="1:5">
      <c r="A77" s="40">
        <v>61</v>
      </c>
      <c r="B77" s="62">
        <v>32.700000000000003</v>
      </c>
      <c r="C77" s="27" t="s">
        <v>225</v>
      </c>
      <c r="D77" s="27" t="s">
        <v>435</v>
      </c>
      <c r="E77" s="25" t="s">
        <v>104</v>
      </c>
    </row>
    <row r="78" spans="1:5">
      <c r="A78" s="22">
        <v>62</v>
      </c>
      <c r="B78" s="62">
        <v>1200</v>
      </c>
      <c r="C78" s="27" t="s">
        <v>264</v>
      </c>
      <c r="D78" s="26" t="s">
        <v>265</v>
      </c>
      <c r="E78" s="25" t="s">
        <v>104</v>
      </c>
    </row>
    <row r="79" spans="1:5">
      <c r="A79" s="22">
        <v>63</v>
      </c>
      <c r="B79" s="62">
        <v>8720</v>
      </c>
      <c r="C79" s="27" t="s">
        <v>171</v>
      </c>
      <c r="D79" s="27" t="s">
        <v>202</v>
      </c>
      <c r="E79" s="25" t="s">
        <v>104</v>
      </c>
    </row>
    <row r="80" spans="1:5">
      <c r="A80" s="40">
        <v>64</v>
      </c>
      <c r="B80" s="62">
        <v>18.649999999999999</v>
      </c>
      <c r="C80" s="27" t="s">
        <v>184</v>
      </c>
      <c r="D80" s="27" t="s">
        <v>275</v>
      </c>
      <c r="E80" s="25" t="s">
        <v>104</v>
      </c>
    </row>
    <row r="81" spans="1:5">
      <c r="A81" s="22">
        <v>65</v>
      </c>
      <c r="B81" s="62">
        <v>304.05</v>
      </c>
      <c r="C81" s="27" t="s">
        <v>184</v>
      </c>
      <c r="D81" s="27" t="s">
        <v>275</v>
      </c>
      <c r="E81" s="25" t="s">
        <v>104</v>
      </c>
    </row>
    <row r="82" spans="1:5">
      <c r="A82" s="22">
        <v>66</v>
      </c>
      <c r="B82" s="62">
        <v>1087.54</v>
      </c>
      <c r="C82" s="27" t="s">
        <v>184</v>
      </c>
      <c r="D82" s="27" t="s">
        <v>275</v>
      </c>
      <c r="E82" s="25" t="s">
        <v>104</v>
      </c>
    </row>
    <row r="83" spans="1:5">
      <c r="A83" s="40">
        <v>67</v>
      </c>
      <c r="B83" s="62">
        <v>276</v>
      </c>
      <c r="C83" s="27" t="s">
        <v>402</v>
      </c>
      <c r="D83" s="27" t="s">
        <v>434</v>
      </c>
      <c r="E83" s="25" t="s">
        <v>104</v>
      </c>
    </row>
    <row r="84" spans="1:5">
      <c r="A84" s="22">
        <v>68</v>
      </c>
      <c r="B84" s="62">
        <v>18.829999999999998</v>
      </c>
      <c r="C84" s="27" t="s">
        <v>183</v>
      </c>
      <c r="D84" s="27" t="s">
        <v>433</v>
      </c>
      <c r="E84" s="25" t="s">
        <v>104</v>
      </c>
    </row>
    <row r="85" spans="1:5">
      <c r="A85" s="22">
        <v>69</v>
      </c>
      <c r="B85" s="62">
        <v>2713.22</v>
      </c>
      <c r="C85" s="27" t="s">
        <v>430</v>
      </c>
      <c r="D85" s="27" t="s">
        <v>432</v>
      </c>
      <c r="E85" s="25" t="s">
        <v>104</v>
      </c>
    </row>
    <row r="86" spans="1:5">
      <c r="A86" s="40">
        <v>70</v>
      </c>
      <c r="B86" s="62">
        <v>62404.04</v>
      </c>
      <c r="C86" s="27" t="s">
        <v>430</v>
      </c>
      <c r="D86" s="27" t="s">
        <v>431</v>
      </c>
      <c r="E86" s="25" t="s">
        <v>104</v>
      </c>
    </row>
    <row r="87" spans="1:5">
      <c r="A87" s="22">
        <v>71</v>
      </c>
      <c r="B87" s="62">
        <v>1294</v>
      </c>
      <c r="C87" s="27" t="s">
        <v>403</v>
      </c>
      <c r="D87" s="27" t="s">
        <v>429</v>
      </c>
      <c r="E87" s="25" t="s">
        <v>104</v>
      </c>
    </row>
    <row r="88" spans="1:5">
      <c r="A88" s="22">
        <v>72</v>
      </c>
      <c r="B88" s="62">
        <v>653.88</v>
      </c>
      <c r="C88" s="27" t="s">
        <v>400</v>
      </c>
      <c r="D88" s="27" t="s">
        <v>428</v>
      </c>
      <c r="E88" s="25" t="s">
        <v>104</v>
      </c>
    </row>
    <row r="89" spans="1:5">
      <c r="A89" s="40">
        <v>73</v>
      </c>
      <c r="B89" s="62">
        <v>1.7</v>
      </c>
      <c r="C89" s="27" t="s">
        <v>34</v>
      </c>
      <c r="D89" s="27" t="s">
        <v>85</v>
      </c>
      <c r="E89" s="25" t="s">
        <v>95</v>
      </c>
    </row>
    <row r="90" spans="1:5" ht="30">
      <c r="A90" s="22">
        <v>74</v>
      </c>
      <c r="B90" s="62">
        <v>862</v>
      </c>
      <c r="C90" s="27" t="s">
        <v>34</v>
      </c>
      <c r="D90" s="28" t="s">
        <v>94</v>
      </c>
      <c r="E90" s="25" t="s">
        <v>96</v>
      </c>
    </row>
    <row r="91" spans="1:5">
      <c r="A91" s="22">
        <v>75</v>
      </c>
      <c r="B91" s="62">
        <v>801.49</v>
      </c>
      <c r="C91" s="27" t="s">
        <v>196</v>
      </c>
      <c r="D91" s="27" t="s">
        <v>271</v>
      </c>
      <c r="E91" s="25" t="s">
        <v>96</v>
      </c>
    </row>
    <row r="92" spans="1:5">
      <c r="A92" s="40">
        <v>76</v>
      </c>
      <c r="B92" s="62">
        <v>60.17</v>
      </c>
      <c r="C92" s="27" t="s">
        <v>34</v>
      </c>
      <c r="D92" s="27" t="s">
        <v>93</v>
      </c>
      <c r="E92" s="25" t="s">
        <v>97</v>
      </c>
    </row>
    <row r="93" spans="1:5">
      <c r="A93" s="22">
        <v>0</v>
      </c>
      <c r="B93" s="62">
        <v>1612.92</v>
      </c>
      <c r="C93" s="27" t="s">
        <v>400</v>
      </c>
      <c r="D93" s="28" t="s">
        <v>447</v>
      </c>
      <c r="E93" s="25" t="s">
        <v>404</v>
      </c>
    </row>
    <row r="94" spans="1:5">
      <c r="A94" s="22">
        <v>78</v>
      </c>
      <c r="B94" s="62">
        <v>395.34</v>
      </c>
      <c r="C94" s="27" t="s">
        <v>405</v>
      </c>
      <c r="D94" s="33" t="s">
        <v>290</v>
      </c>
      <c r="E94" s="25" t="s">
        <v>404</v>
      </c>
    </row>
    <row r="95" spans="1:5">
      <c r="A95" s="40">
        <v>79</v>
      </c>
      <c r="B95" s="62">
        <v>193.57</v>
      </c>
      <c r="C95" s="27" t="s">
        <v>168</v>
      </c>
      <c r="D95" s="28" t="s">
        <v>194</v>
      </c>
      <c r="E95" s="25" t="s">
        <v>404</v>
      </c>
    </row>
    <row r="96" spans="1:5">
      <c r="A96" s="22">
        <v>80</v>
      </c>
      <c r="B96" s="62">
        <v>2400</v>
      </c>
      <c r="C96" s="27" t="s">
        <v>164</v>
      </c>
      <c r="D96" s="45" t="s">
        <v>448</v>
      </c>
      <c r="E96" s="25" t="s">
        <v>404</v>
      </c>
    </row>
    <row r="97" spans="1:5">
      <c r="A97" s="22">
        <v>81</v>
      </c>
      <c r="B97" s="62">
        <v>489.6</v>
      </c>
      <c r="C97" s="27" t="s">
        <v>177</v>
      </c>
      <c r="D97" s="45" t="s">
        <v>449</v>
      </c>
      <c r="E97" s="25" t="s">
        <v>404</v>
      </c>
    </row>
    <row r="98" spans="1:5">
      <c r="A98" s="40">
        <v>82</v>
      </c>
      <c r="B98" s="62">
        <v>2117.65</v>
      </c>
      <c r="C98" s="27" t="s">
        <v>244</v>
      </c>
      <c r="D98" s="28" t="s">
        <v>202</v>
      </c>
      <c r="E98" s="25" t="s">
        <v>404</v>
      </c>
    </row>
    <row r="99" spans="1:5">
      <c r="A99" s="22">
        <v>83</v>
      </c>
      <c r="B99" s="62">
        <v>115.32</v>
      </c>
      <c r="C99" s="27" t="s">
        <v>354</v>
      </c>
      <c r="D99" s="26" t="s">
        <v>285</v>
      </c>
      <c r="E99" s="25" t="s">
        <v>404</v>
      </c>
    </row>
    <row r="100" spans="1:5">
      <c r="A100" s="22">
        <v>84</v>
      </c>
      <c r="B100" s="62">
        <v>206.44</v>
      </c>
      <c r="C100" s="27" t="s">
        <v>160</v>
      </c>
      <c r="D100" s="28" t="s">
        <v>202</v>
      </c>
      <c r="E100" s="25" t="s">
        <v>404</v>
      </c>
    </row>
    <row r="101" spans="1:5">
      <c r="A101" s="40">
        <v>85</v>
      </c>
      <c r="B101" s="62">
        <v>550</v>
      </c>
      <c r="C101" s="27" t="s">
        <v>207</v>
      </c>
      <c r="D101" s="28" t="s">
        <v>450</v>
      </c>
      <c r="E101" s="25" t="s">
        <v>404</v>
      </c>
    </row>
    <row r="102" spans="1:5">
      <c r="A102" s="22">
        <v>86</v>
      </c>
      <c r="B102" s="62">
        <v>281.23</v>
      </c>
      <c r="C102" s="27" t="s">
        <v>199</v>
      </c>
      <c r="D102" s="26" t="s">
        <v>285</v>
      </c>
      <c r="E102" s="25" t="s">
        <v>404</v>
      </c>
    </row>
    <row r="103" spans="1:5">
      <c r="A103" s="22">
        <v>87</v>
      </c>
      <c r="B103" s="62">
        <v>31</v>
      </c>
      <c r="C103" s="27" t="s">
        <v>393</v>
      </c>
      <c r="D103" s="28" t="s">
        <v>451</v>
      </c>
      <c r="E103" s="25" t="s">
        <v>404</v>
      </c>
    </row>
    <row r="104" spans="1:5">
      <c r="A104" s="40">
        <v>88</v>
      </c>
      <c r="B104" s="62">
        <v>1149.9100000000001</v>
      </c>
      <c r="C104" s="27" t="s">
        <v>176</v>
      </c>
      <c r="D104" s="45" t="s">
        <v>281</v>
      </c>
      <c r="E104" s="25" t="s">
        <v>404</v>
      </c>
    </row>
    <row r="105" spans="1:5">
      <c r="A105" s="22">
        <v>89</v>
      </c>
      <c r="B105" s="62">
        <v>1392.25</v>
      </c>
      <c r="C105" s="27" t="s">
        <v>186</v>
      </c>
      <c r="D105" s="28" t="s">
        <v>202</v>
      </c>
      <c r="E105" s="25" t="s">
        <v>404</v>
      </c>
    </row>
    <row r="106" spans="1:5">
      <c r="A106" s="22">
        <v>90</v>
      </c>
      <c r="B106" s="62">
        <v>60</v>
      </c>
      <c r="C106" s="27" t="s">
        <v>204</v>
      </c>
      <c r="D106" s="28" t="s">
        <v>452</v>
      </c>
      <c r="E106" s="25" t="s">
        <v>404</v>
      </c>
    </row>
    <row r="107" spans="1:5">
      <c r="A107" s="40">
        <v>91</v>
      </c>
      <c r="B107" s="62">
        <v>43.2</v>
      </c>
      <c r="C107" s="27" t="s">
        <v>204</v>
      </c>
      <c r="D107" s="28" t="s">
        <v>418</v>
      </c>
      <c r="E107" s="25" t="s">
        <v>404</v>
      </c>
    </row>
    <row r="108" spans="1:5">
      <c r="A108" s="22">
        <v>92</v>
      </c>
      <c r="B108" s="62">
        <v>223.2</v>
      </c>
      <c r="C108" s="27" t="s">
        <v>204</v>
      </c>
      <c r="D108" s="28" t="s">
        <v>417</v>
      </c>
      <c r="E108" s="25" t="s">
        <v>404</v>
      </c>
    </row>
    <row r="109" spans="1:5">
      <c r="A109" s="22">
        <v>93</v>
      </c>
      <c r="B109" s="62">
        <v>480.04</v>
      </c>
      <c r="C109" s="27" t="s">
        <v>173</v>
      </c>
      <c r="D109" s="28" t="s">
        <v>202</v>
      </c>
      <c r="E109" s="25" t="s">
        <v>404</v>
      </c>
    </row>
    <row r="110" spans="1:5">
      <c r="A110" s="40">
        <v>94</v>
      </c>
      <c r="B110" s="62">
        <v>1479.91</v>
      </c>
      <c r="C110" s="27" t="s">
        <v>160</v>
      </c>
      <c r="D110" s="28" t="s">
        <v>202</v>
      </c>
      <c r="E110" s="25" t="s">
        <v>404</v>
      </c>
    </row>
    <row r="111" spans="1:5">
      <c r="A111" s="40">
        <v>95</v>
      </c>
      <c r="B111" s="64">
        <v>1679.91</v>
      </c>
      <c r="C111" s="58" t="s">
        <v>446</v>
      </c>
      <c r="D111" s="78" t="s">
        <v>445</v>
      </c>
      <c r="E111" s="25" t="s">
        <v>404</v>
      </c>
    </row>
  </sheetData>
  <autoFilter ref="A16:E111">
    <filterColumn colId="2"/>
  </autoFilter>
  <mergeCells count="4">
    <mergeCell ref="A4:E4"/>
    <mergeCell ref="A5:E5"/>
    <mergeCell ref="A15:E15"/>
    <mergeCell ref="A1:E1"/>
  </mergeCells>
  <pageMargins left="0.2" right="0.2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FF00"/>
  </sheetPr>
  <dimension ref="A1:F65"/>
  <sheetViews>
    <sheetView workbookViewId="0">
      <selection activeCell="D13" sqref="D13"/>
    </sheetView>
  </sheetViews>
  <sheetFormatPr defaultRowHeight="15"/>
  <cols>
    <col min="1" max="1" width="5.28515625" style="17" customWidth="1"/>
    <col min="2" max="2" width="9.7109375" style="16" customWidth="1"/>
    <col min="3" max="3" width="19.85546875" style="54" customWidth="1"/>
    <col min="4" max="4" width="49.5703125" style="17" customWidth="1"/>
    <col min="5" max="5" width="10.28515625" style="54" customWidth="1"/>
    <col min="6" max="16384" width="9.140625" style="17"/>
  </cols>
  <sheetData>
    <row r="1" spans="1:6" s="15" customFormat="1">
      <c r="A1" s="366" t="s">
        <v>16</v>
      </c>
      <c r="B1" s="366"/>
      <c r="C1" s="366"/>
      <c r="D1" s="366"/>
      <c r="E1" s="366"/>
      <c r="F1" s="68"/>
    </row>
    <row r="2" spans="1:6" s="15" customFormat="1">
      <c r="B2" s="65"/>
      <c r="C2" s="69"/>
      <c r="E2" s="69"/>
    </row>
    <row r="3" spans="1:6" s="15" customFormat="1">
      <c r="B3" s="65"/>
      <c r="C3" s="69"/>
      <c r="E3" s="69"/>
    </row>
    <row r="4" spans="1:6" s="15" customFormat="1">
      <c r="A4" s="362" t="s">
        <v>0</v>
      </c>
      <c r="B4" s="362"/>
      <c r="C4" s="362"/>
      <c r="D4" s="362"/>
      <c r="E4" s="362"/>
      <c r="F4" s="68"/>
    </row>
    <row r="5" spans="1:6" s="15" customFormat="1">
      <c r="A5" s="362" t="s">
        <v>14</v>
      </c>
      <c r="B5" s="362"/>
      <c r="C5" s="362"/>
      <c r="D5" s="362"/>
      <c r="E5" s="362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55" t="s">
        <v>5</v>
      </c>
      <c r="D8" s="20" t="s">
        <v>6</v>
      </c>
      <c r="E8" s="55" t="s">
        <v>7</v>
      </c>
    </row>
    <row r="9" spans="1:6" ht="30" customHeight="1">
      <c r="A9" s="22">
        <v>1</v>
      </c>
      <c r="B9" s="77">
        <f>23641+252+2886+5540+6021+10134+1227+2356+2564+120+15+28+30+24+83</f>
        <v>54921</v>
      </c>
      <c r="C9" s="56" t="s">
        <v>18</v>
      </c>
      <c r="D9" s="27" t="s">
        <v>155</v>
      </c>
      <c r="E9" s="28" t="s">
        <v>156</v>
      </c>
    </row>
    <row r="10" spans="1:6" ht="44.25" customHeight="1">
      <c r="A10" s="22">
        <v>2</v>
      </c>
      <c r="B10" s="76">
        <f>11908+362+150+1768+1900+276</f>
        <v>16364</v>
      </c>
      <c r="C10" s="27" t="s">
        <v>19</v>
      </c>
      <c r="D10" s="27" t="s">
        <v>29</v>
      </c>
      <c r="E10" s="28" t="s">
        <v>157</v>
      </c>
    </row>
    <row r="11" spans="1:6" ht="15" customHeight="1">
      <c r="A11" s="22">
        <v>3</v>
      </c>
      <c r="B11" s="76"/>
      <c r="C11" s="27" t="s">
        <v>17</v>
      </c>
      <c r="D11" s="27" t="s">
        <v>22</v>
      </c>
      <c r="E11" s="27"/>
    </row>
    <row r="12" spans="1:6" ht="15" customHeight="1">
      <c r="A12" s="22">
        <v>4</v>
      </c>
      <c r="B12" s="76">
        <v>20590</v>
      </c>
      <c r="C12" s="27" t="s">
        <v>34</v>
      </c>
      <c r="D12" s="27" t="s">
        <v>534</v>
      </c>
      <c r="E12" s="27" t="s">
        <v>118</v>
      </c>
    </row>
    <row r="16" spans="1:6">
      <c r="A16" s="363" t="s">
        <v>8</v>
      </c>
      <c r="B16" s="363"/>
      <c r="C16" s="363"/>
      <c r="D16" s="363"/>
      <c r="E16" s="363"/>
    </row>
    <row r="17" spans="1:5" ht="30">
      <c r="A17" s="18" t="s">
        <v>3</v>
      </c>
      <c r="B17" s="41" t="s">
        <v>4</v>
      </c>
      <c r="C17" s="55" t="s">
        <v>5</v>
      </c>
      <c r="D17" s="20" t="s">
        <v>6</v>
      </c>
      <c r="E17" s="55" t="s">
        <v>7</v>
      </c>
    </row>
    <row r="18" spans="1:5" ht="30">
      <c r="A18" s="40">
        <v>1</v>
      </c>
      <c r="B18" s="23">
        <v>530</v>
      </c>
      <c r="C18" s="27" t="s">
        <v>34</v>
      </c>
      <c r="D18" s="28" t="s">
        <v>123</v>
      </c>
      <c r="E18" s="27" t="s">
        <v>122</v>
      </c>
    </row>
    <row r="19" spans="1:5" ht="45">
      <c r="A19" s="40">
        <v>2</v>
      </c>
      <c r="B19" s="23">
        <v>1105</v>
      </c>
      <c r="C19" s="27" t="s">
        <v>34</v>
      </c>
      <c r="D19" s="28" t="s">
        <v>121</v>
      </c>
      <c r="E19" s="27" t="s">
        <v>120</v>
      </c>
    </row>
    <row r="20" spans="1:5" s="67" customFormat="1">
      <c r="A20" s="40">
        <v>3</v>
      </c>
      <c r="B20" s="38">
        <v>316.8</v>
      </c>
      <c r="C20" s="66" t="s">
        <v>177</v>
      </c>
      <c r="D20" s="45" t="s">
        <v>411</v>
      </c>
      <c r="E20" s="39" t="s">
        <v>120</v>
      </c>
    </row>
    <row r="21" spans="1:5" s="67" customFormat="1">
      <c r="A21" s="40">
        <v>4</v>
      </c>
      <c r="B21" s="38">
        <v>6048</v>
      </c>
      <c r="C21" s="66" t="s">
        <v>166</v>
      </c>
      <c r="D21" s="27" t="s">
        <v>486</v>
      </c>
      <c r="E21" s="39" t="s">
        <v>460</v>
      </c>
    </row>
    <row r="22" spans="1:5" s="67" customFormat="1" ht="20.25" customHeight="1">
      <c r="A22" s="40">
        <v>5</v>
      </c>
      <c r="B22" s="23">
        <v>450</v>
      </c>
      <c r="C22" s="27" t="s">
        <v>34</v>
      </c>
      <c r="D22" s="27" t="s">
        <v>85</v>
      </c>
      <c r="E22" s="27" t="s">
        <v>119</v>
      </c>
    </row>
    <row r="23" spans="1:5" s="67" customFormat="1">
      <c r="A23" s="40">
        <v>6</v>
      </c>
      <c r="B23" s="23">
        <v>270</v>
      </c>
      <c r="C23" s="27" t="s">
        <v>34</v>
      </c>
      <c r="D23" s="27" t="s">
        <v>71</v>
      </c>
      <c r="E23" s="27" t="s">
        <v>118</v>
      </c>
    </row>
    <row r="24" spans="1:5" s="67" customFormat="1" ht="30">
      <c r="A24" s="40">
        <v>7</v>
      </c>
      <c r="B24" s="23">
        <v>575</v>
      </c>
      <c r="C24" s="27" t="s">
        <v>34</v>
      </c>
      <c r="D24" s="28" t="s">
        <v>116</v>
      </c>
      <c r="E24" s="27" t="s">
        <v>117</v>
      </c>
    </row>
    <row r="25" spans="1:5" s="67" customFormat="1">
      <c r="A25" s="40">
        <v>8</v>
      </c>
      <c r="B25" s="38">
        <v>33</v>
      </c>
      <c r="C25" s="39" t="s">
        <v>400</v>
      </c>
      <c r="D25" s="27" t="s">
        <v>459</v>
      </c>
      <c r="E25" s="39" t="s">
        <v>117</v>
      </c>
    </row>
    <row r="26" spans="1:5" s="67" customFormat="1">
      <c r="A26" s="40">
        <v>9</v>
      </c>
      <c r="B26" s="38">
        <v>262.95999999999998</v>
      </c>
      <c r="C26" s="39" t="s">
        <v>160</v>
      </c>
      <c r="D26" s="27" t="s">
        <v>202</v>
      </c>
      <c r="E26" s="39" t="s">
        <v>458</v>
      </c>
    </row>
    <row r="27" spans="1:5" s="67" customFormat="1" ht="15" customHeight="1">
      <c r="A27" s="40">
        <v>10</v>
      </c>
      <c r="B27" s="38">
        <v>81.48</v>
      </c>
      <c r="C27" s="39" t="s">
        <v>160</v>
      </c>
      <c r="D27" s="27" t="s">
        <v>202</v>
      </c>
      <c r="E27" s="39" t="s">
        <v>458</v>
      </c>
    </row>
    <row r="28" spans="1:5" s="67" customFormat="1" ht="17.25" customHeight="1">
      <c r="A28" s="40">
        <v>11</v>
      </c>
      <c r="B28" s="38">
        <v>539.22</v>
      </c>
      <c r="C28" s="39" t="s">
        <v>160</v>
      </c>
      <c r="D28" s="27" t="s">
        <v>202</v>
      </c>
      <c r="E28" s="39" t="s">
        <v>458</v>
      </c>
    </row>
    <row r="29" spans="1:5" s="67" customFormat="1" ht="17.25" customHeight="1">
      <c r="A29" s="40">
        <v>12</v>
      </c>
      <c r="B29" s="23">
        <v>1000</v>
      </c>
      <c r="C29" s="27" t="s">
        <v>34</v>
      </c>
      <c r="D29" s="27" t="s">
        <v>115</v>
      </c>
      <c r="E29" s="27" t="s">
        <v>114</v>
      </c>
    </row>
    <row r="30" spans="1:5" s="67" customFormat="1">
      <c r="A30" s="40">
        <v>13</v>
      </c>
      <c r="B30" s="38">
        <v>4211</v>
      </c>
      <c r="C30" s="27" t="s">
        <v>166</v>
      </c>
      <c r="D30" s="58" t="s">
        <v>485</v>
      </c>
      <c r="E30" s="27" t="s">
        <v>114</v>
      </c>
    </row>
    <row r="31" spans="1:5" s="67" customFormat="1">
      <c r="A31" s="40">
        <v>14</v>
      </c>
      <c r="B31" s="38">
        <v>2038.6</v>
      </c>
      <c r="C31" s="27" t="s">
        <v>166</v>
      </c>
      <c r="D31" s="58" t="s">
        <v>485</v>
      </c>
      <c r="E31" s="27" t="s">
        <v>114</v>
      </c>
    </row>
    <row r="32" spans="1:5" s="67" customFormat="1">
      <c r="A32" s="40">
        <v>15</v>
      </c>
      <c r="B32" s="38">
        <v>483.18</v>
      </c>
      <c r="C32" s="27" t="s">
        <v>167</v>
      </c>
      <c r="D32" s="27" t="s">
        <v>457</v>
      </c>
      <c r="E32" s="27" t="s">
        <v>114</v>
      </c>
    </row>
    <row r="33" spans="1:5" s="67" customFormat="1">
      <c r="A33" s="40">
        <v>16</v>
      </c>
      <c r="B33" s="23">
        <v>778</v>
      </c>
      <c r="C33" s="27" t="s">
        <v>34</v>
      </c>
      <c r="D33" s="27" t="s">
        <v>73</v>
      </c>
      <c r="E33" s="27" t="s">
        <v>113</v>
      </c>
    </row>
    <row r="34" spans="1:5" s="67" customFormat="1">
      <c r="A34" s="40">
        <v>17</v>
      </c>
      <c r="B34" s="38">
        <v>818.76</v>
      </c>
      <c r="C34" s="27" t="s">
        <v>456</v>
      </c>
      <c r="D34" s="45" t="s">
        <v>281</v>
      </c>
      <c r="E34" s="27" t="s">
        <v>113</v>
      </c>
    </row>
    <row r="35" spans="1:5" s="67" customFormat="1">
      <c r="A35" s="40">
        <v>18</v>
      </c>
      <c r="B35" s="23">
        <v>571.85</v>
      </c>
      <c r="C35" s="27" t="s">
        <v>221</v>
      </c>
      <c r="D35" s="27" t="s">
        <v>474</v>
      </c>
      <c r="E35" s="27" t="s">
        <v>113</v>
      </c>
    </row>
    <row r="36" spans="1:5" s="67" customFormat="1">
      <c r="A36" s="40">
        <v>19</v>
      </c>
      <c r="B36" s="38">
        <v>249.76</v>
      </c>
      <c r="C36" s="27" t="s">
        <v>162</v>
      </c>
      <c r="D36" s="27" t="s">
        <v>455</v>
      </c>
      <c r="E36" s="27" t="s">
        <v>113</v>
      </c>
    </row>
    <row r="37" spans="1:5" s="67" customFormat="1">
      <c r="A37" s="40">
        <v>20</v>
      </c>
      <c r="B37" s="38">
        <v>461.3</v>
      </c>
      <c r="C37" s="27" t="s">
        <v>196</v>
      </c>
      <c r="D37" s="27" t="s">
        <v>271</v>
      </c>
      <c r="E37" s="27" t="s">
        <v>113</v>
      </c>
    </row>
    <row r="38" spans="1:5">
      <c r="A38" s="40">
        <v>21</v>
      </c>
      <c r="B38" s="23">
        <v>293.18</v>
      </c>
      <c r="C38" s="27" t="s">
        <v>251</v>
      </c>
      <c r="D38" s="27" t="s">
        <v>535</v>
      </c>
      <c r="E38" s="27" t="s">
        <v>113</v>
      </c>
    </row>
    <row r="39" spans="1:5">
      <c r="A39" s="40">
        <v>22</v>
      </c>
      <c r="B39" s="23">
        <v>1344.07</v>
      </c>
      <c r="C39" s="27" t="s">
        <v>244</v>
      </c>
      <c r="D39" s="27" t="s">
        <v>202</v>
      </c>
      <c r="E39" s="27" t="s">
        <v>113</v>
      </c>
    </row>
    <row r="40" spans="1:5">
      <c r="A40" s="40">
        <v>23</v>
      </c>
      <c r="B40" s="23">
        <v>2255.5</v>
      </c>
      <c r="C40" s="27" t="s">
        <v>166</v>
      </c>
      <c r="D40" s="27" t="s">
        <v>536</v>
      </c>
      <c r="E40" s="27" t="s">
        <v>113</v>
      </c>
    </row>
    <row r="41" spans="1:5">
      <c r="A41" s="40">
        <v>24</v>
      </c>
      <c r="B41" s="23">
        <v>3458.74</v>
      </c>
      <c r="C41" s="27" t="s">
        <v>166</v>
      </c>
      <c r="D41" s="27" t="s">
        <v>536</v>
      </c>
      <c r="E41" s="27" t="s">
        <v>113</v>
      </c>
    </row>
    <row r="42" spans="1:5">
      <c r="A42" s="40">
        <v>25</v>
      </c>
      <c r="B42" s="23">
        <v>535.36</v>
      </c>
      <c r="C42" s="27" t="s">
        <v>166</v>
      </c>
      <c r="D42" s="27" t="s">
        <v>536</v>
      </c>
      <c r="E42" s="27" t="s">
        <v>113</v>
      </c>
    </row>
    <row r="43" spans="1:5">
      <c r="A43" s="40">
        <v>26</v>
      </c>
      <c r="B43" s="23">
        <v>325.66000000000003</v>
      </c>
      <c r="C43" s="27" t="s">
        <v>169</v>
      </c>
      <c r="D43" s="27" t="s">
        <v>484</v>
      </c>
      <c r="E43" s="27" t="s">
        <v>461</v>
      </c>
    </row>
    <row r="44" spans="1:5">
      <c r="A44" s="40">
        <v>27</v>
      </c>
      <c r="B44" s="23">
        <v>4513.03</v>
      </c>
      <c r="C44" s="27" t="s">
        <v>178</v>
      </c>
      <c r="D44" s="27" t="s">
        <v>336</v>
      </c>
      <c r="E44" s="27" t="s">
        <v>462</v>
      </c>
    </row>
    <row r="45" spans="1:5">
      <c r="A45" s="40">
        <v>28</v>
      </c>
      <c r="B45" s="23">
        <v>54.6</v>
      </c>
      <c r="C45" s="27" t="s">
        <v>463</v>
      </c>
      <c r="D45" s="27" t="s">
        <v>479</v>
      </c>
      <c r="E45" s="27" t="s">
        <v>462</v>
      </c>
    </row>
    <row r="46" spans="1:5">
      <c r="A46" s="40">
        <v>29</v>
      </c>
      <c r="B46" s="23">
        <v>357.84</v>
      </c>
      <c r="C46" s="27" t="s">
        <v>220</v>
      </c>
      <c r="D46" s="26" t="s">
        <v>285</v>
      </c>
      <c r="E46" s="27" t="s">
        <v>462</v>
      </c>
    </row>
    <row r="47" spans="1:5">
      <c r="A47" s="40">
        <v>30</v>
      </c>
      <c r="B47" s="23">
        <v>349.41</v>
      </c>
      <c r="C47" s="27" t="s">
        <v>464</v>
      </c>
      <c r="D47" s="27" t="s">
        <v>477</v>
      </c>
      <c r="E47" s="27" t="s">
        <v>462</v>
      </c>
    </row>
    <row r="48" spans="1:5">
      <c r="A48" s="40">
        <v>31</v>
      </c>
      <c r="B48" s="36">
        <v>976.46</v>
      </c>
      <c r="C48" s="58" t="s">
        <v>464</v>
      </c>
      <c r="D48" s="17" t="s">
        <v>478</v>
      </c>
      <c r="E48" s="27" t="s">
        <v>462</v>
      </c>
    </row>
    <row r="49" spans="1:5">
      <c r="A49" s="40">
        <v>32</v>
      </c>
      <c r="B49" s="23">
        <v>4505.7</v>
      </c>
      <c r="C49" s="27" t="s">
        <v>278</v>
      </c>
      <c r="D49" s="27" t="s">
        <v>465</v>
      </c>
      <c r="E49" s="27" t="s">
        <v>462</v>
      </c>
    </row>
    <row r="50" spans="1:5">
      <c r="A50" s="40">
        <v>33</v>
      </c>
      <c r="B50" s="23">
        <v>42.72</v>
      </c>
      <c r="C50" s="27" t="s">
        <v>212</v>
      </c>
      <c r="D50" s="27" t="s">
        <v>476</v>
      </c>
      <c r="E50" s="27" t="s">
        <v>462</v>
      </c>
    </row>
    <row r="51" spans="1:5">
      <c r="A51" s="40">
        <v>34</v>
      </c>
      <c r="B51" s="23">
        <v>164</v>
      </c>
      <c r="C51" s="27" t="s">
        <v>251</v>
      </c>
      <c r="D51" s="27" t="s">
        <v>480</v>
      </c>
      <c r="E51" s="27" t="s">
        <v>462</v>
      </c>
    </row>
    <row r="52" spans="1:5">
      <c r="A52" s="40">
        <v>35</v>
      </c>
      <c r="B52" s="23">
        <v>17.7</v>
      </c>
      <c r="C52" s="27" t="s">
        <v>469</v>
      </c>
      <c r="D52" s="27" t="s">
        <v>481</v>
      </c>
      <c r="E52" s="27" t="s">
        <v>462</v>
      </c>
    </row>
    <row r="53" spans="1:5">
      <c r="A53" s="40">
        <v>36</v>
      </c>
      <c r="B53" s="23">
        <v>417.59</v>
      </c>
      <c r="C53" s="27" t="s">
        <v>470</v>
      </c>
      <c r="D53" s="27" t="s">
        <v>483</v>
      </c>
      <c r="E53" s="27" t="s">
        <v>462</v>
      </c>
    </row>
    <row r="54" spans="1:5">
      <c r="A54" s="40">
        <v>37</v>
      </c>
      <c r="B54" s="23">
        <v>49.8</v>
      </c>
      <c r="C54" s="57" t="s">
        <v>471</v>
      </c>
      <c r="D54" s="27" t="s">
        <v>482</v>
      </c>
      <c r="E54" s="27" t="s">
        <v>462</v>
      </c>
    </row>
    <row r="55" spans="1:5">
      <c r="A55" s="40">
        <v>38</v>
      </c>
      <c r="B55" s="23">
        <v>1023.19</v>
      </c>
      <c r="C55" s="27" t="s">
        <v>466</v>
      </c>
      <c r="D55" s="27" t="s">
        <v>474</v>
      </c>
      <c r="E55" s="27" t="s">
        <v>467</v>
      </c>
    </row>
    <row r="56" spans="1:5">
      <c r="A56" s="40">
        <v>39</v>
      </c>
      <c r="B56" s="23">
        <v>1430.85</v>
      </c>
      <c r="C56" s="27" t="s">
        <v>466</v>
      </c>
      <c r="D56" s="27" t="s">
        <v>474</v>
      </c>
      <c r="E56" s="27" t="s">
        <v>467</v>
      </c>
    </row>
    <row r="57" spans="1:5">
      <c r="A57" s="40">
        <v>40</v>
      </c>
      <c r="B57" s="23">
        <v>1200</v>
      </c>
      <c r="C57" s="27" t="s">
        <v>264</v>
      </c>
      <c r="D57" s="26" t="s">
        <v>265</v>
      </c>
      <c r="E57" s="27" t="s">
        <v>467</v>
      </c>
    </row>
    <row r="58" spans="1:5">
      <c r="A58" s="40">
        <v>41</v>
      </c>
      <c r="B58" s="23">
        <v>1842.69</v>
      </c>
      <c r="C58" s="27" t="s">
        <v>186</v>
      </c>
      <c r="D58" s="27" t="s">
        <v>202</v>
      </c>
      <c r="E58" s="27" t="s">
        <v>467</v>
      </c>
    </row>
    <row r="59" spans="1:5">
      <c r="A59" s="40">
        <v>42</v>
      </c>
      <c r="B59" s="23">
        <v>480.04</v>
      </c>
      <c r="C59" s="27" t="s">
        <v>173</v>
      </c>
      <c r="D59" s="27" t="s">
        <v>202</v>
      </c>
      <c r="E59" s="27" t="s">
        <v>467</v>
      </c>
    </row>
    <row r="60" spans="1:5">
      <c r="A60" s="40">
        <v>43</v>
      </c>
      <c r="B60" s="23">
        <v>8720</v>
      </c>
      <c r="C60" s="27" t="s">
        <v>468</v>
      </c>
      <c r="D60" s="27" t="s">
        <v>202</v>
      </c>
      <c r="E60" s="27" t="s">
        <v>467</v>
      </c>
    </row>
    <row r="61" spans="1:5">
      <c r="A61" s="40">
        <v>44</v>
      </c>
      <c r="B61" s="23">
        <v>477.43</v>
      </c>
      <c r="C61" s="27" t="s">
        <v>209</v>
      </c>
      <c r="D61" s="27" t="s">
        <v>473</v>
      </c>
      <c r="E61" s="27" t="s">
        <v>467</v>
      </c>
    </row>
    <row r="62" spans="1:5">
      <c r="A62" s="40">
        <v>45</v>
      </c>
      <c r="B62" s="23">
        <v>72998.929999999993</v>
      </c>
      <c r="C62" s="27" t="s">
        <v>472</v>
      </c>
      <c r="D62" s="27" t="s">
        <v>475</v>
      </c>
      <c r="E62" s="27" t="s">
        <v>112</v>
      </c>
    </row>
    <row r="63" spans="1:5">
      <c r="A63" s="40">
        <v>46</v>
      </c>
      <c r="B63" s="23">
        <v>1000</v>
      </c>
      <c r="C63" s="27" t="s">
        <v>34</v>
      </c>
      <c r="D63" s="27" t="s">
        <v>111</v>
      </c>
      <c r="E63" s="27" t="s">
        <v>112</v>
      </c>
    </row>
    <row r="64" spans="1:5">
      <c r="A64" s="40">
        <v>47</v>
      </c>
      <c r="B64" s="23">
        <v>205</v>
      </c>
      <c r="C64" s="27" t="s">
        <v>34</v>
      </c>
      <c r="D64" s="27" t="s">
        <v>111</v>
      </c>
      <c r="E64" s="27" t="s">
        <v>109</v>
      </c>
    </row>
    <row r="65" spans="1:5">
      <c r="A65" s="40">
        <v>48</v>
      </c>
      <c r="B65" s="23">
        <v>794</v>
      </c>
      <c r="C65" s="27" t="s">
        <v>34</v>
      </c>
      <c r="D65" s="27" t="s">
        <v>108</v>
      </c>
      <c r="E65" s="27" t="s">
        <v>110</v>
      </c>
    </row>
  </sheetData>
  <mergeCells count="4">
    <mergeCell ref="A4:E4"/>
    <mergeCell ref="A5:E5"/>
    <mergeCell ref="A16:E16"/>
    <mergeCell ref="A1:E1"/>
  </mergeCells>
  <pageMargins left="0.5" right="0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FF00"/>
  </sheetPr>
  <dimension ref="A1:F90"/>
  <sheetViews>
    <sheetView topLeftCell="A4" workbookViewId="0">
      <selection activeCell="D15" sqref="D15"/>
    </sheetView>
  </sheetViews>
  <sheetFormatPr defaultRowHeight="15"/>
  <cols>
    <col min="1" max="1" width="5.28515625" style="17" customWidth="1"/>
    <col min="2" max="2" width="11.85546875" style="36" customWidth="1"/>
    <col min="3" max="3" width="26.28515625" style="54" customWidth="1"/>
    <col min="4" max="4" width="45" style="54" customWidth="1"/>
    <col min="5" max="5" width="11.140625" style="71" customWidth="1"/>
    <col min="6" max="16384" width="9.140625" style="17"/>
  </cols>
  <sheetData>
    <row r="1" spans="1:6" s="15" customFormat="1">
      <c r="A1" s="366" t="s">
        <v>16</v>
      </c>
      <c r="B1" s="366"/>
      <c r="C1" s="366"/>
      <c r="D1" s="366"/>
      <c r="E1" s="366"/>
      <c r="F1" s="68"/>
    </row>
    <row r="2" spans="1:6" s="15" customFormat="1">
      <c r="B2" s="35"/>
      <c r="C2" s="69"/>
      <c r="D2" s="69"/>
      <c r="E2" s="74"/>
    </row>
    <row r="3" spans="1:6" s="15" customFormat="1">
      <c r="B3" s="35"/>
      <c r="C3" s="69"/>
      <c r="D3" s="69"/>
      <c r="E3" s="74"/>
    </row>
    <row r="4" spans="1:6" s="15" customFormat="1">
      <c r="A4" s="362" t="s">
        <v>0</v>
      </c>
      <c r="B4" s="362"/>
      <c r="C4" s="362"/>
      <c r="D4" s="362"/>
      <c r="E4" s="362"/>
      <c r="F4" s="68"/>
    </row>
    <row r="5" spans="1:6" s="15" customFormat="1">
      <c r="A5" s="362" t="s">
        <v>15</v>
      </c>
      <c r="B5" s="362"/>
      <c r="C5" s="362"/>
      <c r="D5" s="362"/>
      <c r="E5" s="362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72" t="s">
        <v>4</v>
      </c>
      <c r="C8" s="55" t="s">
        <v>5</v>
      </c>
      <c r="D8" s="20" t="s">
        <v>6</v>
      </c>
      <c r="E8" s="20" t="s">
        <v>7</v>
      </c>
    </row>
    <row r="9" spans="1:6" ht="30" customHeight="1">
      <c r="A9" s="40">
        <v>1</v>
      </c>
      <c r="B9" s="32">
        <f>26251+296+3375+6517+7299+9623+108+1237+2388+2676+161+21+40+45</f>
        <v>60037</v>
      </c>
      <c r="C9" s="56" t="s">
        <v>18</v>
      </c>
      <c r="D9" s="27" t="s">
        <v>158</v>
      </c>
      <c r="E9" s="25" t="s">
        <v>159</v>
      </c>
    </row>
    <row r="10" spans="1:6" ht="15" customHeight="1">
      <c r="A10" s="40">
        <v>2</v>
      </c>
      <c r="B10" s="32">
        <f>13467+404+4406+168</f>
        <v>18445</v>
      </c>
      <c r="C10" s="27" t="s">
        <v>19</v>
      </c>
      <c r="D10" s="27" t="s">
        <v>30</v>
      </c>
      <c r="E10" s="25" t="s">
        <v>159</v>
      </c>
    </row>
    <row r="11" spans="1:6" ht="15" customHeight="1">
      <c r="A11" s="40">
        <v>3</v>
      </c>
      <c r="B11" s="32">
        <v>885</v>
      </c>
      <c r="C11" s="27" t="s">
        <v>17</v>
      </c>
      <c r="D11" s="27" t="s">
        <v>152</v>
      </c>
      <c r="E11" s="25" t="s">
        <v>133</v>
      </c>
    </row>
    <row r="12" spans="1:6" ht="15" customHeight="1">
      <c r="A12" s="40">
        <v>4</v>
      </c>
      <c r="B12" s="32">
        <f>24582-885</f>
        <v>23697</v>
      </c>
      <c r="C12" s="27" t="s">
        <v>34</v>
      </c>
      <c r="D12" s="27" t="s">
        <v>134</v>
      </c>
      <c r="E12" s="25" t="s">
        <v>133</v>
      </c>
    </row>
    <row r="13" spans="1:6" ht="15" customHeight="1">
      <c r="A13" s="40">
        <v>5</v>
      </c>
      <c r="B13" s="32">
        <v>511</v>
      </c>
      <c r="C13" s="27" t="s">
        <v>34</v>
      </c>
      <c r="D13" s="27" t="s">
        <v>132</v>
      </c>
      <c r="E13" s="25" t="s">
        <v>130</v>
      </c>
    </row>
    <row r="17" spans="1:5">
      <c r="A17" s="363" t="s">
        <v>8</v>
      </c>
      <c r="B17" s="363"/>
      <c r="C17" s="363"/>
      <c r="D17" s="363"/>
      <c r="E17" s="363"/>
    </row>
    <row r="18" spans="1:5" ht="30">
      <c r="A18" s="18" t="s">
        <v>3</v>
      </c>
      <c r="B18" s="72" t="s">
        <v>4</v>
      </c>
      <c r="C18" s="20" t="s">
        <v>5</v>
      </c>
      <c r="D18" s="20" t="s">
        <v>6</v>
      </c>
      <c r="E18" s="20" t="s">
        <v>7</v>
      </c>
    </row>
    <row r="19" spans="1:5">
      <c r="A19" s="40">
        <v>1</v>
      </c>
      <c r="B19" s="32">
        <v>326.07</v>
      </c>
      <c r="C19" s="27" t="s">
        <v>34</v>
      </c>
      <c r="D19" s="27" t="s">
        <v>138</v>
      </c>
      <c r="E19" s="25" t="s">
        <v>137</v>
      </c>
    </row>
    <row r="20" spans="1:5">
      <c r="A20" s="40">
        <v>2</v>
      </c>
      <c r="B20" s="32">
        <v>2256</v>
      </c>
      <c r="C20" s="27" t="s">
        <v>487</v>
      </c>
      <c r="D20" s="27" t="s">
        <v>531</v>
      </c>
      <c r="E20" s="25" t="s">
        <v>137</v>
      </c>
    </row>
    <row r="21" spans="1:5">
      <c r="A21" s="40">
        <v>3</v>
      </c>
      <c r="B21" s="32">
        <v>300</v>
      </c>
      <c r="C21" s="27" t="s">
        <v>167</v>
      </c>
      <c r="D21" s="27" t="s">
        <v>532</v>
      </c>
      <c r="E21" s="25" t="s">
        <v>137</v>
      </c>
    </row>
    <row r="22" spans="1:5">
      <c r="A22" s="40">
        <v>4</v>
      </c>
      <c r="B22" s="32">
        <v>300.60000000000002</v>
      </c>
      <c r="C22" s="27" t="s">
        <v>400</v>
      </c>
      <c r="D22" s="27" t="s">
        <v>533</v>
      </c>
      <c r="E22" s="25" t="s">
        <v>137</v>
      </c>
    </row>
    <row r="23" spans="1:5">
      <c r="A23" s="40">
        <v>5</v>
      </c>
      <c r="B23" s="32">
        <v>145</v>
      </c>
      <c r="C23" s="27" t="s">
        <v>207</v>
      </c>
      <c r="D23" s="27" t="s">
        <v>530</v>
      </c>
      <c r="E23" s="25" t="s">
        <v>137</v>
      </c>
    </row>
    <row r="24" spans="1:5" s="71" customFormat="1" ht="30" customHeight="1">
      <c r="A24" s="40">
        <v>6</v>
      </c>
      <c r="B24" s="23">
        <v>1267.32</v>
      </c>
      <c r="C24" s="26" t="s">
        <v>251</v>
      </c>
      <c r="D24" s="70" t="s">
        <v>528</v>
      </c>
      <c r="E24" s="25" t="s">
        <v>137</v>
      </c>
    </row>
    <row r="25" spans="1:5">
      <c r="A25" s="40">
        <v>7</v>
      </c>
      <c r="B25" s="32">
        <v>55</v>
      </c>
      <c r="C25" s="27" t="s">
        <v>251</v>
      </c>
      <c r="D25" s="27" t="s">
        <v>529</v>
      </c>
      <c r="E25" s="25" t="s">
        <v>137</v>
      </c>
    </row>
    <row r="26" spans="1:5">
      <c r="A26" s="40">
        <v>8</v>
      </c>
      <c r="B26" s="32">
        <v>220</v>
      </c>
      <c r="C26" s="27" t="s">
        <v>34</v>
      </c>
      <c r="D26" s="27" t="s">
        <v>71</v>
      </c>
      <c r="E26" s="25" t="s">
        <v>136</v>
      </c>
    </row>
    <row r="27" spans="1:5">
      <c r="A27" s="40">
        <v>9</v>
      </c>
      <c r="B27" s="32">
        <v>982.65</v>
      </c>
      <c r="C27" s="27" t="s">
        <v>160</v>
      </c>
      <c r="D27" s="27" t="s">
        <v>202</v>
      </c>
      <c r="E27" s="25" t="s">
        <v>136</v>
      </c>
    </row>
    <row r="28" spans="1:5">
      <c r="A28" s="40">
        <v>10</v>
      </c>
      <c r="B28" s="32">
        <v>6249.6</v>
      </c>
      <c r="C28" s="27" t="s">
        <v>166</v>
      </c>
      <c r="D28" s="27" t="s">
        <v>527</v>
      </c>
      <c r="E28" s="25" t="s">
        <v>136</v>
      </c>
    </row>
    <row r="29" spans="1:5">
      <c r="A29" s="40">
        <v>11</v>
      </c>
      <c r="B29" s="32">
        <v>1592.19</v>
      </c>
      <c r="C29" s="27" t="s">
        <v>186</v>
      </c>
      <c r="D29" s="27" t="s">
        <v>202</v>
      </c>
      <c r="E29" s="25" t="s">
        <v>136</v>
      </c>
    </row>
    <row r="30" spans="1:5">
      <c r="A30" s="40">
        <v>12</v>
      </c>
      <c r="B30" s="32">
        <v>6249.6</v>
      </c>
      <c r="C30" s="27" t="s">
        <v>166</v>
      </c>
      <c r="D30" s="27" t="s">
        <v>525</v>
      </c>
      <c r="E30" s="25" t="s">
        <v>159</v>
      </c>
    </row>
    <row r="31" spans="1:5">
      <c r="A31" s="40">
        <v>13</v>
      </c>
      <c r="B31" s="32">
        <v>187.92</v>
      </c>
      <c r="C31" s="27" t="s">
        <v>490</v>
      </c>
      <c r="D31" s="27" t="s">
        <v>526</v>
      </c>
      <c r="E31" s="25" t="s">
        <v>159</v>
      </c>
    </row>
    <row r="32" spans="1:5">
      <c r="A32" s="40">
        <v>14</v>
      </c>
      <c r="B32" s="32">
        <v>6.83</v>
      </c>
      <c r="C32" s="27" t="s">
        <v>196</v>
      </c>
      <c r="D32" s="27" t="s">
        <v>271</v>
      </c>
      <c r="E32" s="25" t="s">
        <v>159</v>
      </c>
    </row>
    <row r="33" spans="1:5">
      <c r="A33" s="40">
        <v>15</v>
      </c>
      <c r="B33" s="32">
        <v>296.45999999999998</v>
      </c>
      <c r="C33" s="27" t="s">
        <v>34</v>
      </c>
      <c r="D33" s="27" t="s">
        <v>135</v>
      </c>
      <c r="E33" s="25" t="s">
        <v>133</v>
      </c>
    </row>
    <row r="34" spans="1:5">
      <c r="A34" s="40">
        <v>16</v>
      </c>
      <c r="B34" s="32">
        <v>2600</v>
      </c>
      <c r="C34" s="27" t="s">
        <v>488</v>
      </c>
      <c r="D34" s="27" t="s">
        <v>524</v>
      </c>
      <c r="E34" s="25" t="s">
        <v>133</v>
      </c>
    </row>
    <row r="35" spans="1:5">
      <c r="A35" s="40">
        <v>17</v>
      </c>
      <c r="B35" s="32">
        <v>6300</v>
      </c>
      <c r="C35" s="27" t="s">
        <v>489</v>
      </c>
      <c r="D35" s="27" t="s">
        <v>523</v>
      </c>
      <c r="E35" s="25" t="s">
        <v>133</v>
      </c>
    </row>
    <row r="36" spans="1:5">
      <c r="A36" s="40">
        <v>18</v>
      </c>
      <c r="B36" s="32">
        <v>2225.9</v>
      </c>
      <c r="C36" s="27" t="s">
        <v>278</v>
      </c>
      <c r="D36" s="27" t="s">
        <v>522</v>
      </c>
      <c r="E36" s="25" t="s">
        <v>133</v>
      </c>
    </row>
    <row r="37" spans="1:5" ht="30">
      <c r="A37" s="40">
        <v>19</v>
      </c>
      <c r="B37" s="32">
        <v>814.84</v>
      </c>
      <c r="C37" s="27" t="s">
        <v>34</v>
      </c>
      <c r="D37" s="28" t="s">
        <v>131</v>
      </c>
      <c r="E37" s="25" t="s">
        <v>130</v>
      </c>
    </row>
    <row r="38" spans="1:5">
      <c r="A38" s="40">
        <v>20</v>
      </c>
      <c r="B38" s="32">
        <v>528</v>
      </c>
      <c r="C38" s="27" t="s">
        <v>177</v>
      </c>
      <c r="D38" s="45" t="s">
        <v>514</v>
      </c>
      <c r="E38" s="25" t="s">
        <v>130</v>
      </c>
    </row>
    <row r="39" spans="1:5">
      <c r="A39" s="40">
        <v>21</v>
      </c>
      <c r="B39" s="32">
        <v>152.93</v>
      </c>
      <c r="C39" s="27" t="s">
        <v>164</v>
      </c>
      <c r="D39" s="27" t="s">
        <v>513</v>
      </c>
      <c r="E39" s="25" t="s">
        <v>130</v>
      </c>
    </row>
    <row r="40" spans="1:5">
      <c r="A40" s="40">
        <v>22</v>
      </c>
      <c r="B40" s="32">
        <v>283.81</v>
      </c>
      <c r="C40" s="27" t="s">
        <v>162</v>
      </c>
      <c r="D40" s="27" t="s">
        <v>455</v>
      </c>
      <c r="E40" s="25" t="s">
        <v>130</v>
      </c>
    </row>
    <row r="41" spans="1:5">
      <c r="A41" s="40">
        <v>23</v>
      </c>
      <c r="B41" s="32">
        <v>5.71</v>
      </c>
      <c r="C41" s="27" t="s">
        <v>196</v>
      </c>
      <c r="D41" s="27" t="s">
        <v>271</v>
      </c>
      <c r="E41" s="25" t="s">
        <v>130</v>
      </c>
    </row>
    <row r="42" spans="1:5">
      <c r="A42" s="40">
        <v>24</v>
      </c>
      <c r="B42" s="32">
        <v>1058.73</v>
      </c>
      <c r="C42" s="27" t="s">
        <v>515</v>
      </c>
      <c r="D42" s="45" t="s">
        <v>281</v>
      </c>
      <c r="E42" s="25" t="s">
        <v>130</v>
      </c>
    </row>
    <row r="43" spans="1:5">
      <c r="A43" s="40">
        <v>25</v>
      </c>
      <c r="B43" s="32">
        <v>4513.03</v>
      </c>
      <c r="C43" s="27" t="s">
        <v>178</v>
      </c>
      <c r="D43" s="27" t="s">
        <v>336</v>
      </c>
      <c r="E43" s="25" t="s">
        <v>130</v>
      </c>
    </row>
    <row r="44" spans="1:5">
      <c r="A44" s="40">
        <v>26</v>
      </c>
      <c r="B44" s="32">
        <v>604.95000000000005</v>
      </c>
      <c r="C44" s="27" t="s">
        <v>491</v>
      </c>
      <c r="D44" s="27" t="s">
        <v>202</v>
      </c>
      <c r="E44" s="25" t="s">
        <v>130</v>
      </c>
    </row>
    <row r="45" spans="1:5">
      <c r="A45" s="40">
        <v>27</v>
      </c>
      <c r="B45" s="32">
        <v>142.91999999999999</v>
      </c>
      <c r="C45" s="27" t="s">
        <v>244</v>
      </c>
      <c r="D45" s="27" t="s">
        <v>336</v>
      </c>
      <c r="E45" s="25" t="s">
        <v>130</v>
      </c>
    </row>
    <row r="46" spans="1:5">
      <c r="A46" s="40">
        <v>28</v>
      </c>
      <c r="B46" s="32">
        <v>749.41</v>
      </c>
      <c r="C46" s="27" t="s">
        <v>244</v>
      </c>
      <c r="D46" s="27" t="s">
        <v>519</v>
      </c>
      <c r="E46" s="25" t="s">
        <v>130</v>
      </c>
    </row>
    <row r="47" spans="1:5">
      <c r="A47" s="40">
        <v>29</v>
      </c>
      <c r="B47" s="32">
        <v>227.45</v>
      </c>
      <c r="C47" s="27" t="s">
        <v>225</v>
      </c>
      <c r="D47" s="27" t="s">
        <v>516</v>
      </c>
      <c r="E47" s="25" t="s">
        <v>130</v>
      </c>
    </row>
    <row r="48" spans="1:5">
      <c r="A48" s="40">
        <v>30</v>
      </c>
      <c r="B48" s="32">
        <v>76.319999999999993</v>
      </c>
      <c r="C48" s="27" t="s">
        <v>225</v>
      </c>
      <c r="D48" s="27" t="s">
        <v>517</v>
      </c>
      <c r="E48" s="25" t="s">
        <v>130</v>
      </c>
    </row>
    <row r="49" spans="1:5">
      <c r="A49" s="40">
        <v>31</v>
      </c>
      <c r="B49" s="32">
        <v>33.72</v>
      </c>
      <c r="C49" s="27" t="s">
        <v>225</v>
      </c>
      <c r="D49" s="27" t="s">
        <v>518</v>
      </c>
      <c r="E49" s="25" t="s">
        <v>130</v>
      </c>
    </row>
    <row r="50" spans="1:5">
      <c r="A50" s="40">
        <v>32</v>
      </c>
      <c r="B50" s="32">
        <v>191.84</v>
      </c>
      <c r="C50" s="27" t="s">
        <v>168</v>
      </c>
      <c r="D50" s="27" t="s">
        <v>194</v>
      </c>
      <c r="E50" s="25" t="s">
        <v>130</v>
      </c>
    </row>
    <row r="51" spans="1:5">
      <c r="A51" s="40">
        <v>33</v>
      </c>
      <c r="B51" s="32">
        <v>200</v>
      </c>
      <c r="C51" s="27" t="s">
        <v>34</v>
      </c>
      <c r="D51" s="27" t="s">
        <v>62</v>
      </c>
      <c r="E51" s="25" t="s">
        <v>129</v>
      </c>
    </row>
    <row r="52" spans="1:5">
      <c r="A52" s="40">
        <v>34</v>
      </c>
      <c r="B52" s="32">
        <v>5580</v>
      </c>
      <c r="C52" s="27" t="s">
        <v>492</v>
      </c>
      <c r="D52" s="27" t="s">
        <v>512</v>
      </c>
      <c r="E52" s="25" t="s">
        <v>129</v>
      </c>
    </row>
    <row r="53" spans="1:5">
      <c r="A53" s="40">
        <v>35</v>
      </c>
      <c r="B53" s="32">
        <v>806.08</v>
      </c>
      <c r="C53" s="27" t="s">
        <v>160</v>
      </c>
      <c r="D53" s="27" t="s">
        <v>202</v>
      </c>
      <c r="E53" s="25" t="s">
        <v>129</v>
      </c>
    </row>
    <row r="54" spans="1:5">
      <c r="A54" s="40">
        <v>36</v>
      </c>
      <c r="B54" s="32">
        <v>8720</v>
      </c>
      <c r="C54" s="27" t="s">
        <v>171</v>
      </c>
      <c r="D54" s="27" t="s">
        <v>202</v>
      </c>
      <c r="E54" s="25" t="s">
        <v>129</v>
      </c>
    </row>
    <row r="55" spans="1:5">
      <c r="A55" s="40">
        <v>37</v>
      </c>
      <c r="B55" s="32">
        <v>1242.56</v>
      </c>
      <c r="C55" s="27" t="s">
        <v>186</v>
      </c>
      <c r="D55" s="27" t="s">
        <v>202</v>
      </c>
      <c r="E55" s="25" t="s">
        <v>129</v>
      </c>
    </row>
    <row r="56" spans="1:5" ht="30">
      <c r="A56" s="40">
        <v>38</v>
      </c>
      <c r="B56" s="32">
        <v>377.28</v>
      </c>
      <c r="C56" s="27" t="s">
        <v>400</v>
      </c>
      <c r="D56" s="28" t="s">
        <v>511</v>
      </c>
      <c r="E56" s="25" t="s">
        <v>129</v>
      </c>
    </row>
    <row r="57" spans="1:5">
      <c r="A57" s="40">
        <v>39</v>
      </c>
      <c r="B57" s="32">
        <v>323.77</v>
      </c>
      <c r="C57" s="27" t="s">
        <v>169</v>
      </c>
      <c r="D57" s="27" t="s">
        <v>194</v>
      </c>
      <c r="E57" s="25" t="s">
        <v>129</v>
      </c>
    </row>
    <row r="58" spans="1:5">
      <c r="A58" s="40">
        <v>40</v>
      </c>
      <c r="B58" s="32">
        <v>98.22</v>
      </c>
      <c r="C58" s="27" t="s">
        <v>209</v>
      </c>
      <c r="D58" s="27" t="s">
        <v>509</v>
      </c>
      <c r="E58" s="25" t="s">
        <v>493</v>
      </c>
    </row>
    <row r="59" spans="1:5">
      <c r="A59" s="40">
        <v>41</v>
      </c>
      <c r="B59" s="32">
        <v>688.51</v>
      </c>
      <c r="C59" s="27" t="s">
        <v>209</v>
      </c>
      <c r="D59" s="27" t="s">
        <v>474</v>
      </c>
      <c r="E59" s="25" t="s">
        <v>493</v>
      </c>
    </row>
    <row r="60" spans="1:5">
      <c r="A60" s="40">
        <v>42</v>
      </c>
      <c r="B60" s="32">
        <v>615.12</v>
      </c>
      <c r="C60" s="27" t="s">
        <v>204</v>
      </c>
      <c r="D60" s="27" t="s">
        <v>509</v>
      </c>
      <c r="E60" s="25" t="s">
        <v>493</v>
      </c>
    </row>
    <row r="61" spans="1:5">
      <c r="A61" s="40">
        <v>43</v>
      </c>
      <c r="B61" s="32">
        <v>58.86</v>
      </c>
      <c r="C61" s="27" t="s">
        <v>204</v>
      </c>
      <c r="D61" s="27" t="s">
        <v>474</v>
      </c>
      <c r="E61" s="25" t="s">
        <v>493</v>
      </c>
    </row>
    <row r="62" spans="1:5">
      <c r="A62" s="40">
        <v>44</v>
      </c>
      <c r="B62" s="32">
        <v>404.22</v>
      </c>
      <c r="C62" s="27" t="s">
        <v>204</v>
      </c>
      <c r="D62" s="27" t="s">
        <v>510</v>
      </c>
      <c r="E62" s="25" t="s">
        <v>493</v>
      </c>
    </row>
    <row r="63" spans="1:5">
      <c r="A63" s="40">
        <v>45</v>
      </c>
      <c r="B63" s="32">
        <v>132.5</v>
      </c>
      <c r="C63" s="27" t="s">
        <v>204</v>
      </c>
      <c r="D63" s="27" t="s">
        <v>474</v>
      </c>
      <c r="E63" s="25" t="s">
        <v>493</v>
      </c>
    </row>
    <row r="64" spans="1:5">
      <c r="A64" s="40">
        <v>46</v>
      </c>
      <c r="B64" s="32">
        <v>295</v>
      </c>
      <c r="C64" s="27" t="s">
        <v>34</v>
      </c>
      <c r="D64" s="27" t="s">
        <v>128</v>
      </c>
      <c r="E64" s="25" t="s">
        <v>127</v>
      </c>
    </row>
    <row r="65" spans="1:5">
      <c r="A65" s="40">
        <v>47</v>
      </c>
      <c r="B65" s="32">
        <v>358.5</v>
      </c>
      <c r="C65" s="27" t="s">
        <v>34</v>
      </c>
      <c r="D65" s="27" t="s">
        <v>126</v>
      </c>
      <c r="E65" s="25" t="s">
        <v>125</v>
      </c>
    </row>
    <row r="66" spans="1:5">
      <c r="A66" s="40">
        <v>48</v>
      </c>
      <c r="B66" s="32">
        <v>180</v>
      </c>
      <c r="C66" s="27" t="s">
        <v>207</v>
      </c>
      <c r="D66" s="27" t="s">
        <v>507</v>
      </c>
      <c r="E66" s="25" t="s">
        <v>494</v>
      </c>
    </row>
    <row r="67" spans="1:5">
      <c r="A67" s="40">
        <v>49</v>
      </c>
      <c r="B67" s="32">
        <v>690.95</v>
      </c>
      <c r="C67" s="27" t="s">
        <v>204</v>
      </c>
      <c r="D67" s="27" t="s">
        <v>508</v>
      </c>
      <c r="E67" s="25" t="s">
        <v>494</v>
      </c>
    </row>
    <row r="68" spans="1:5">
      <c r="A68" s="40">
        <v>50</v>
      </c>
      <c r="B68" s="32">
        <v>196.32</v>
      </c>
      <c r="C68" s="27" t="s">
        <v>204</v>
      </c>
      <c r="D68" s="27" t="s">
        <v>509</v>
      </c>
      <c r="E68" s="25" t="s">
        <v>494</v>
      </c>
    </row>
    <row r="69" spans="1:5">
      <c r="A69" s="40">
        <v>51</v>
      </c>
      <c r="B69" s="32">
        <v>1200</v>
      </c>
      <c r="C69" s="27" t="s">
        <v>264</v>
      </c>
      <c r="D69" s="27" t="s">
        <v>265</v>
      </c>
      <c r="E69" s="25" t="s">
        <v>494</v>
      </c>
    </row>
    <row r="70" spans="1:5">
      <c r="A70" s="40">
        <v>52</v>
      </c>
      <c r="B70" s="32">
        <v>693.29</v>
      </c>
      <c r="C70" s="27" t="s">
        <v>34</v>
      </c>
      <c r="D70" s="27" t="s">
        <v>105</v>
      </c>
      <c r="E70" s="25" t="s">
        <v>124</v>
      </c>
    </row>
    <row r="71" spans="1:5">
      <c r="A71" s="40">
        <v>53</v>
      </c>
      <c r="B71" s="32">
        <v>355.6</v>
      </c>
      <c r="C71" s="27" t="s">
        <v>495</v>
      </c>
      <c r="D71" s="27" t="s">
        <v>269</v>
      </c>
      <c r="E71" s="25" t="s">
        <v>496</v>
      </c>
    </row>
    <row r="72" spans="1:5">
      <c r="A72" s="40">
        <v>54</v>
      </c>
      <c r="B72" s="32">
        <v>480.02</v>
      </c>
      <c r="C72" s="27" t="s">
        <v>196</v>
      </c>
      <c r="D72" s="27" t="s">
        <v>271</v>
      </c>
      <c r="E72" s="25" t="s">
        <v>496</v>
      </c>
    </row>
    <row r="73" spans="1:5">
      <c r="A73" s="40">
        <v>55</v>
      </c>
      <c r="B73" s="32">
        <v>191.32</v>
      </c>
      <c r="C73" s="27" t="s">
        <v>168</v>
      </c>
      <c r="D73" s="27" t="s">
        <v>194</v>
      </c>
      <c r="E73" s="25" t="s">
        <v>496</v>
      </c>
    </row>
    <row r="74" spans="1:5">
      <c r="A74" s="40">
        <v>56</v>
      </c>
      <c r="B74" s="32">
        <v>780</v>
      </c>
      <c r="C74" s="27" t="s">
        <v>170</v>
      </c>
      <c r="D74" s="27" t="s">
        <v>353</v>
      </c>
      <c r="E74" s="25" t="s">
        <v>496</v>
      </c>
    </row>
    <row r="75" spans="1:5">
      <c r="A75" s="40">
        <v>57</v>
      </c>
      <c r="B75" s="32">
        <v>94.68</v>
      </c>
      <c r="C75" s="27" t="s">
        <v>179</v>
      </c>
      <c r="D75" s="27" t="s">
        <v>319</v>
      </c>
      <c r="E75" s="25" t="s">
        <v>496</v>
      </c>
    </row>
    <row r="76" spans="1:5">
      <c r="A76" s="40">
        <v>58</v>
      </c>
      <c r="B76" s="32">
        <v>144.08000000000001</v>
      </c>
      <c r="C76" s="27" t="s">
        <v>497</v>
      </c>
      <c r="D76" s="27" t="s">
        <v>505</v>
      </c>
      <c r="E76" s="25" t="s">
        <v>496</v>
      </c>
    </row>
    <row r="77" spans="1:5">
      <c r="A77" s="40">
        <v>59</v>
      </c>
      <c r="B77" s="32">
        <v>231.6</v>
      </c>
      <c r="C77" s="27" t="s">
        <v>498</v>
      </c>
      <c r="D77" s="27" t="s">
        <v>506</v>
      </c>
      <c r="E77" s="25" t="s">
        <v>496</v>
      </c>
    </row>
    <row r="78" spans="1:5">
      <c r="A78" s="40">
        <v>60</v>
      </c>
      <c r="B78" s="32">
        <v>6048</v>
      </c>
      <c r="C78" s="27" t="s">
        <v>166</v>
      </c>
      <c r="D78" s="27" t="s">
        <v>502</v>
      </c>
      <c r="E78" s="25" t="s">
        <v>499</v>
      </c>
    </row>
    <row r="79" spans="1:5">
      <c r="A79" s="40">
        <v>61</v>
      </c>
      <c r="B79" s="32">
        <v>480.04</v>
      </c>
      <c r="C79" s="27" t="s">
        <v>173</v>
      </c>
      <c r="D79" s="27" t="s">
        <v>202</v>
      </c>
      <c r="E79" s="25" t="s">
        <v>499</v>
      </c>
    </row>
    <row r="80" spans="1:5">
      <c r="A80" s="40">
        <v>62</v>
      </c>
      <c r="B80" s="32">
        <v>300</v>
      </c>
      <c r="C80" s="27" t="s">
        <v>167</v>
      </c>
      <c r="D80" s="27" t="s">
        <v>503</v>
      </c>
      <c r="E80" s="25" t="s">
        <v>499</v>
      </c>
    </row>
    <row r="81" spans="1:5">
      <c r="A81" s="40">
        <v>63</v>
      </c>
      <c r="B81" s="32">
        <v>159.13999999999999</v>
      </c>
      <c r="C81" s="27" t="s">
        <v>204</v>
      </c>
      <c r="D81" s="27" t="s">
        <v>474</v>
      </c>
      <c r="E81" s="25" t="s">
        <v>499</v>
      </c>
    </row>
    <row r="82" spans="1:5">
      <c r="A82" s="40">
        <v>64</v>
      </c>
      <c r="B82" s="32">
        <v>900</v>
      </c>
      <c r="C82" s="58" t="s">
        <v>422</v>
      </c>
      <c r="D82" s="58" t="s">
        <v>504</v>
      </c>
      <c r="E82" s="25" t="s">
        <v>500</v>
      </c>
    </row>
    <row r="85" spans="1:5">
      <c r="A85" s="366" t="s">
        <v>501</v>
      </c>
      <c r="B85" s="366"/>
      <c r="C85" s="366"/>
      <c r="D85" s="366"/>
      <c r="E85" s="366"/>
    </row>
    <row r="86" spans="1:5" s="15" customFormat="1" ht="30">
      <c r="A86" s="18" t="s">
        <v>3</v>
      </c>
      <c r="B86" s="73" t="s">
        <v>4</v>
      </c>
      <c r="C86" s="20" t="s">
        <v>5</v>
      </c>
      <c r="D86" s="55" t="s">
        <v>6</v>
      </c>
      <c r="E86" s="20" t="s">
        <v>7</v>
      </c>
    </row>
    <row r="87" spans="1:5">
      <c r="A87" s="25">
        <v>1</v>
      </c>
      <c r="B87" s="75">
        <v>4339.5600000000004</v>
      </c>
      <c r="C87" s="45" t="s">
        <v>521</v>
      </c>
      <c r="D87" s="45" t="s">
        <v>520</v>
      </c>
      <c r="E87" s="44" t="s">
        <v>130</v>
      </c>
    </row>
    <row r="88" spans="1:5">
      <c r="A88" s="25">
        <v>2</v>
      </c>
      <c r="B88" s="75">
        <v>1220.23</v>
      </c>
      <c r="C88" s="45" t="s">
        <v>521</v>
      </c>
      <c r="D88" s="45" t="s">
        <v>520</v>
      </c>
      <c r="E88" s="44" t="s">
        <v>130</v>
      </c>
    </row>
    <row r="89" spans="1:5">
      <c r="A89" s="25">
        <v>3</v>
      </c>
      <c r="B89" s="75">
        <v>133.80000000000001</v>
      </c>
      <c r="C89" s="45" t="s">
        <v>521</v>
      </c>
      <c r="D89" s="45" t="s">
        <v>520</v>
      </c>
      <c r="E89" s="44" t="s">
        <v>130</v>
      </c>
    </row>
    <row r="90" spans="1:5">
      <c r="A90" s="25">
        <v>4</v>
      </c>
      <c r="B90" s="75">
        <v>102.03</v>
      </c>
      <c r="C90" s="45" t="s">
        <v>521</v>
      </c>
      <c r="D90" s="45" t="s">
        <v>520</v>
      </c>
      <c r="E90" s="44" t="s">
        <v>130</v>
      </c>
    </row>
  </sheetData>
  <mergeCells count="5">
    <mergeCell ref="A4:E4"/>
    <mergeCell ref="A5:E5"/>
    <mergeCell ref="A17:E17"/>
    <mergeCell ref="A1:E1"/>
    <mergeCell ref="A85:E85"/>
  </mergeCells>
  <pageMargins left="0.2" right="0.2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Q74"/>
  <sheetViews>
    <sheetView workbookViewId="0">
      <selection activeCell="B55" sqref="B55:D55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6.425781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4" width="9.140625" style="46"/>
    <col min="15" max="15" width="10.42578125" style="102" bestFit="1" customWidth="1"/>
    <col min="16" max="18" width="9.140625" style="46" customWidth="1"/>
    <col min="19" max="16384" width="9.140625" style="46"/>
  </cols>
  <sheetData>
    <row r="1" spans="1:17" ht="15" customHeight="1">
      <c r="A1" s="343" t="s">
        <v>1602</v>
      </c>
      <c r="B1" s="343"/>
      <c r="C1" s="343"/>
      <c r="D1" s="343"/>
      <c r="E1" s="343"/>
    </row>
    <row r="2" spans="1:17" ht="15" customHeight="1"/>
    <row r="3" spans="1:17" ht="15" customHeight="1"/>
    <row r="4" spans="1:17" s="115" customFormat="1" ht="15" customHeight="1">
      <c r="A4" s="339" t="s">
        <v>1312</v>
      </c>
      <c r="B4" s="339"/>
      <c r="C4" s="339"/>
      <c r="D4" s="339"/>
      <c r="E4" s="339"/>
      <c r="F4" s="261"/>
      <c r="G4" s="285" t="e">
        <f>SUM(#REF!)</f>
        <v>#REF!</v>
      </c>
      <c r="O4" s="322"/>
    </row>
    <row r="5" spans="1:17" s="115" customFormat="1" ht="15" customHeight="1">
      <c r="A5" s="339" t="s">
        <v>1604</v>
      </c>
      <c r="B5" s="339"/>
      <c r="C5" s="339"/>
      <c r="D5" s="339"/>
      <c r="E5" s="339"/>
      <c r="F5" s="261"/>
      <c r="G5" s="274"/>
      <c r="O5" s="322"/>
    </row>
    <row r="6" spans="1:17" s="115" customFormat="1" ht="15" customHeight="1">
      <c r="A6" s="344"/>
      <c r="B6" s="344"/>
      <c r="C6" s="344"/>
      <c r="D6" s="344"/>
      <c r="E6" s="344"/>
      <c r="F6" s="261"/>
      <c r="G6" s="274"/>
      <c r="O6" s="322"/>
    </row>
    <row r="7" spans="1:17" s="116" customFormat="1" ht="15" customHeight="1">
      <c r="A7" s="340" t="s">
        <v>1651</v>
      </c>
      <c r="B7" s="340"/>
      <c r="C7" s="340"/>
      <c r="D7" s="340"/>
      <c r="E7" s="340"/>
      <c r="F7" s="262"/>
      <c r="G7" s="275"/>
      <c r="O7" s="197"/>
    </row>
    <row r="8" spans="1:17" s="119" customFormat="1" ht="1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  <c r="O8" s="323"/>
    </row>
    <row r="9" spans="1:17" s="116" customFormat="1" ht="15" customHeight="1">
      <c r="A9" s="127">
        <v>1</v>
      </c>
      <c r="B9" s="128">
        <v>158173</v>
      </c>
      <c r="C9" s="121" t="s">
        <v>1059</v>
      </c>
      <c r="D9" s="122" t="s">
        <v>948</v>
      </c>
      <c r="E9" s="212" t="s">
        <v>1650</v>
      </c>
      <c r="F9" s="197"/>
      <c r="G9" s="275"/>
      <c r="Q9" s="326"/>
    </row>
    <row r="10" spans="1:17" s="116" customFormat="1" ht="15" customHeight="1">
      <c r="A10" s="127">
        <v>2</v>
      </c>
      <c r="B10" s="128">
        <v>4328</v>
      </c>
      <c r="C10" s="123" t="s">
        <v>945</v>
      </c>
      <c r="D10" s="148" t="s">
        <v>946</v>
      </c>
      <c r="E10" s="212" t="s">
        <v>1650</v>
      </c>
      <c r="F10" s="262"/>
    </row>
    <row r="11" spans="1:17" s="116" customFormat="1" ht="15" customHeight="1">
      <c r="A11" s="127">
        <v>3</v>
      </c>
      <c r="B11" s="128">
        <v>28899</v>
      </c>
      <c r="C11" s="123" t="s">
        <v>34</v>
      </c>
      <c r="D11" s="122" t="s">
        <v>947</v>
      </c>
      <c r="E11" s="212" t="s">
        <v>1608</v>
      </c>
      <c r="F11" s="262"/>
    </row>
    <row r="12" spans="1:17" s="317" customFormat="1" ht="15" customHeight="1">
      <c r="A12" s="311"/>
      <c r="B12" s="312"/>
      <c r="C12" s="313"/>
      <c r="D12" s="314"/>
      <c r="E12" s="315"/>
      <c r="F12" s="316"/>
    </row>
    <row r="13" spans="1:17" ht="15" customHeight="1">
      <c r="A13" s="341" t="s">
        <v>8</v>
      </c>
      <c r="B13" s="341"/>
      <c r="C13" s="341"/>
      <c r="D13" s="341"/>
      <c r="E13" s="341"/>
    </row>
    <row r="14" spans="1:17" ht="1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7" ht="15" hidden="1" customHeight="1">
      <c r="A15" s="44">
        <v>1</v>
      </c>
      <c r="B15" s="43">
        <v>350</v>
      </c>
      <c r="C15" s="123" t="s">
        <v>34</v>
      </c>
      <c r="D15" s="109" t="s">
        <v>1112</v>
      </c>
      <c r="E15" s="44" t="s">
        <v>1609</v>
      </c>
    </row>
    <row r="16" spans="1:17" ht="15" hidden="1" customHeight="1">
      <c r="A16" s="44">
        <v>2</v>
      </c>
      <c r="B16" s="43">
        <v>2998.8</v>
      </c>
      <c r="C16" s="123" t="s">
        <v>1632</v>
      </c>
      <c r="D16" s="321" t="s">
        <v>1633</v>
      </c>
      <c r="E16" s="44" t="s">
        <v>1610</v>
      </c>
    </row>
    <row r="17" spans="1:5" ht="30" hidden="1">
      <c r="A17" s="44">
        <v>3</v>
      </c>
      <c r="B17" s="43">
        <v>2373</v>
      </c>
      <c r="C17" s="123" t="s">
        <v>615</v>
      </c>
      <c r="D17" s="109" t="s">
        <v>1631</v>
      </c>
      <c r="E17" s="44" t="s">
        <v>1610</v>
      </c>
    </row>
    <row r="18" spans="1:5" ht="30" hidden="1">
      <c r="A18" s="44">
        <v>4</v>
      </c>
      <c r="B18" s="43">
        <v>113.05</v>
      </c>
      <c r="C18" s="123" t="s">
        <v>1372</v>
      </c>
      <c r="D18" s="109" t="s">
        <v>1649</v>
      </c>
      <c r="E18" s="44" t="s">
        <v>1610</v>
      </c>
    </row>
    <row r="19" spans="1:5" ht="15" hidden="1" customHeight="1">
      <c r="A19" s="44">
        <v>5</v>
      </c>
      <c r="B19" s="43">
        <v>72</v>
      </c>
      <c r="C19" s="123" t="s">
        <v>1628</v>
      </c>
      <c r="D19" s="109" t="s">
        <v>1629</v>
      </c>
      <c r="E19" s="44" t="s">
        <v>1610</v>
      </c>
    </row>
    <row r="20" spans="1:5" ht="15" hidden="1" customHeight="1">
      <c r="A20" s="44">
        <v>6</v>
      </c>
      <c r="B20" s="43">
        <v>1899.89</v>
      </c>
      <c r="C20" s="123" t="s">
        <v>247</v>
      </c>
      <c r="D20" s="109" t="s">
        <v>1627</v>
      </c>
      <c r="E20" s="44" t="s">
        <v>1610</v>
      </c>
    </row>
    <row r="21" spans="1:5" ht="30" hidden="1">
      <c r="A21" s="44">
        <v>7</v>
      </c>
      <c r="B21" s="43">
        <v>100.56</v>
      </c>
      <c r="C21" s="123" t="s">
        <v>1253</v>
      </c>
      <c r="D21" s="149" t="s">
        <v>1405</v>
      </c>
      <c r="E21" s="44" t="s">
        <v>1610</v>
      </c>
    </row>
    <row r="22" spans="1:5" ht="30" hidden="1">
      <c r="A22" s="44">
        <v>8</v>
      </c>
      <c r="B22" s="43">
        <v>1648.92</v>
      </c>
      <c r="C22" s="123" t="s">
        <v>1253</v>
      </c>
      <c r="D22" s="149" t="s">
        <v>1405</v>
      </c>
      <c r="E22" s="44" t="s">
        <v>1610</v>
      </c>
    </row>
    <row r="23" spans="1:5" ht="30" hidden="1">
      <c r="A23" s="44">
        <v>9</v>
      </c>
      <c r="B23" s="43">
        <v>817.16</v>
      </c>
      <c r="C23" s="123" t="s">
        <v>187</v>
      </c>
      <c r="D23" s="149" t="s">
        <v>1405</v>
      </c>
      <c r="E23" s="44" t="s">
        <v>1610</v>
      </c>
    </row>
    <row r="24" spans="1:5" ht="15" hidden="1" customHeight="1">
      <c r="A24" s="44">
        <v>10</v>
      </c>
      <c r="B24" s="43">
        <v>3127.96</v>
      </c>
      <c r="C24" s="123" t="s">
        <v>186</v>
      </c>
      <c r="D24" s="109" t="s">
        <v>161</v>
      </c>
      <c r="E24" s="44" t="s">
        <v>1610</v>
      </c>
    </row>
    <row r="25" spans="1:5" ht="15" hidden="1" customHeight="1">
      <c r="A25" s="44">
        <v>11</v>
      </c>
      <c r="B25" s="43">
        <v>982.34</v>
      </c>
      <c r="C25" s="123" t="s">
        <v>1222</v>
      </c>
      <c r="D25" s="109" t="s">
        <v>161</v>
      </c>
      <c r="E25" s="44" t="s">
        <v>1610</v>
      </c>
    </row>
    <row r="26" spans="1:5" ht="15" hidden="1" customHeight="1">
      <c r="A26" s="44">
        <v>12</v>
      </c>
      <c r="B26" s="43">
        <v>272</v>
      </c>
      <c r="C26" s="123" t="s">
        <v>1434</v>
      </c>
      <c r="D26" s="109" t="s">
        <v>161</v>
      </c>
      <c r="E26" s="44" t="s">
        <v>1610</v>
      </c>
    </row>
    <row r="27" spans="1:5" ht="30" hidden="1">
      <c r="A27" s="44">
        <v>13</v>
      </c>
      <c r="B27" s="43">
        <v>127.53</v>
      </c>
      <c r="C27" s="123" t="s">
        <v>1126</v>
      </c>
      <c r="D27" s="109" t="s">
        <v>1626</v>
      </c>
      <c r="E27" s="44" t="s">
        <v>1610</v>
      </c>
    </row>
    <row r="28" spans="1:5" ht="15" hidden="1" customHeight="1">
      <c r="A28" s="44">
        <v>14</v>
      </c>
      <c r="B28" s="43">
        <v>1082.9000000000001</v>
      </c>
      <c r="C28" s="123" t="s">
        <v>1624</v>
      </c>
      <c r="D28" s="109" t="s">
        <v>1625</v>
      </c>
      <c r="E28" s="44" t="s">
        <v>1610</v>
      </c>
    </row>
    <row r="29" spans="1:5" ht="15" hidden="1" customHeight="1">
      <c r="A29" s="44">
        <v>15</v>
      </c>
      <c r="B29" s="43">
        <v>117</v>
      </c>
      <c r="C29" s="123" t="s">
        <v>249</v>
      </c>
      <c r="D29" s="109" t="s">
        <v>1623</v>
      </c>
      <c r="E29" s="44" t="s">
        <v>1610</v>
      </c>
    </row>
    <row r="30" spans="1:5" ht="15" hidden="1" customHeight="1">
      <c r="A30" s="44">
        <v>16</v>
      </c>
      <c r="B30" s="43">
        <v>110.02</v>
      </c>
      <c r="C30" s="123" t="s">
        <v>1498</v>
      </c>
      <c r="D30" s="109" t="s">
        <v>1622</v>
      </c>
      <c r="E30" s="44" t="s">
        <v>1610</v>
      </c>
    </row>
    <row r="31" spans="1:5" ht="15" hidden="1" customHeight="1">
      <c r="A31" s="44">
        <v>17</v>
      </c>
      <c r="B31" s="43">
        <v>714.53</v>
      </c>
      <c r="C31" s="123" t="s">
        <v>251</v>
      </c>
      <c r="D31" s="109" t="s">
        <v>1621</v>
      </c>
      <c r="E31" s="44" t="s">
        <v>1610</v>
      </c>
    </row>
    <row r="32" spans="1:5" ht="15" hidden="1" customHeight="1">
      <c r="A32" s="44">
        <v>18</v>
      </c>
      <c r="B32" s="43">
        <v>1190</v>
      </c>
      <c r="C32" s="123" t="s">
        <v>1439</v>
      </c>
      <c r="D32" s="109" t="s">
        <v>1620</v>
      </c>
      <c r="E32" s="44" t="s">
        <v>1610</v>
      </c>
    </row>
    <row r="33" spans="1:5" ht="15" hidden="1" customHeight="1">
      <c r="A33" s="44">
        <v>19</v>
      </c>
      <c r="B33" s="43">
        <v>1178.0999999999999</v>
      </c>
      <c r="C33" s="123" t="s">
        <v>645</v>
      </c>
      <c r="D33" s="109" t="s">
        <v>1619</v>
      </c>
      <c r="E33" s="44" t="s">
        <v>1610</v>
      </c>
    </row>
    <row r="34" spans="1:5" ht="15" hidden="1" customHeight="1">
      <c r="A34" s="44">
        <v>20</v>
      </c>
      <c r="B34" s="43">
        <v>132.38</v>
      </c>
      <c r="C34" s="123" t="s">
        <v>1616</v>
      </c>
      <c r="D34" s="109" t="s">
        <v>1618</v>
      </c>
      <c r="E34" s="44" t="s">
        <v>1610</v>
      </c>
    </row>
    <row r="35" spans="1:5" ht="15" hidden="1" customHeight="1">
      <c r="A35" s="44">
        <v>21</v>
      </c>
      <c r="B35" s="43">
        <v>233.85</v>
      </c>
      <c r="C35" s="123" t="s">
        <v>1615</v>
      </c>
      <c r="D35" s="109" t="s">
        <v>1617</v>
      </c>
      <c r="E35" s="44" t="s">
        <v>1610</v>
      </c>
    </row>
    <row r="36" spans="1:5" ht="15" hidden="1" customHeight="1">
      <c r="A36" s="44">
        <v>22</v>
      </c>
      <c r="B36" s="43">
        <v>791.95</v>
      </c>
      <c r="C36" s="123" t="s">
        <v>645</v>
      </c>
      <c r="D36" s="109" t="s">
        <v>1614</v>
      </c>
      <c r="E36" s="44" t="s">
        <v>1610</v>
      </c>
    </row>
    <row r="37" spans="1:5" ht="15" hidden="1" customHeight="1">
      <c r="A37" s="44">
        <v>23</v>
      </c>
      <c r="B37" s="43">
        <v>104.72</v>
      </c>
      <c r="C37" s="123" t="s">
        <v>645</v>
      </c>
      <c r="D37" s="109" t="s">
        <v>1613</v>
      </c>
      <c r="E37" s="44" t="s">
        <v>1610</v>
      </c>
    </row>
    <row r="38" spans="1:5" ht="15" hidden="1" customHeight="1">
      <c r="A38" s="44">
        <v>24</v>
      </c>
      <c r="B38" s="43">
        <v>311.39</v>
      </c>
      <c r="C38" s="123" t="s">
        <v>1216</v>
      </c>
      <c r="D38" s="109" t="s">
        <v>1611</v>
      </c>
      <c r="E38" s="44" t="s">
        <v>1610</v>
      </c>
    </row>
    <row r="39" spans="1:5" ht="15" hidden="1" customHeight="1">
      <c r="A39" s="44">
        <v>25</v>
      </c>
      <c r="B39" s="43">
        <v>282.98</v>
      </c>
      <c r="C39" s="123" t="s">
        <v>1295</v>
      </c>
      <c r="D39" s="109" t="s">
        <v>1612</v>
      </c>
      <c r="E39" s="44" t="s">
        <v>1610</v>
      </c>
    </row>
    <row r="40" spans="1:5" ht="15" hidden="1" customHeight="1">
      <c r="A40" s="44">
        <v>26</v>
      </c>
      <c r="B40" s="43">
        <v>9526.6</v>
      </c>
      <c r="C40" s="123" t="s">
        <v>691</v>
      </c>
      <c r="D40" s="109" t="s">
        <v>161</v>
      </c>
      <c r="E40" s="44" t="s">
        <v>1610</v>
      </c>
    </row>
    <row r="41" spans="1:5" ht="15" hidden="1" customHeight="1">
      <c r="A41" s="44">
        <v>27</v>
      </c>
      <c r="B41" s="43">
        <v>540.02</v>
      </c>
      <c r="C41" s="123" t="s">
        <v>596</v>
      </c>
      <c r="D41" s="85" t="s">
        <v>1082</v>
      </c>
      <c r="E41" s="44" t="s">
        <v>1608</v>
      </c>
    </row>
    <row r="42" spans="1:5" ht="15" hidden="1" customHeight="1">
      <c r="A42" s="44">
        <v>28</v>
      </c>
      <c r="B42" s="43">
        <v>10</v>
      </c>
      <c r="C42" s="123" t="s">
        <v>34</v>
      </c>
      <c r="D42" s="109" t="s">
        <v>1112</v>
      </c>
      <c r="E42" s="44" t="s">
        <v>1608</v>
      </c>
    </row>
    <row r="43" spans="1:5" ht="15" hidden="1" customHeight="1">
      <c r="A43" s="44">
        <v>29</v>
      </c>
      <c r="B43" s="278">
        <v>460.45</v>
      </c>
      <c r="C43" s="123" t="s">
        <v>1519</v>
      </c>
      <c r="D43" s="109" t="s">
        <v>194</v>
      </c>
      <c r="E43" s="44" t="s">
        <v>1634</v>
      </c>
    </row>
    <row r="44" spans="1:5" ht="30" hidden="1">
      <c r="A44" s="44">
        <v>30</v>
      </c>
      <c r="B44" s="278">
        <v>43.79</v>
      </c>
      <c r="C44" s="123" t="s">
        <v>184</v>
      </c>
      <c r="D44" s="109" t="s">
        <v>1630</v>
      </c>
      <c r="E44" s="44" t="s">
        <v>1607</v>
      </c>
    </row>
    <row r="45" spans="1:5" hidden="1">
      <c r="A45" s="44">
        <v>31</v>
      </c>
      <c r="B45" s="278">
        <v>65.92</v>
      </c>
      <c r="C45" s="123" t="s">
        <v>1222</v>
      </c>
      <c r="D45" s="109" t="s">
        <v>1648</v>
      </c>
      <c r="E45" s="44" t="s">
        <v>1607</v>
      </c>
    </row>
    <row r="46" spans="1:5" ht="30" hidden="1">
      <c r="A46" s="44">
        <v>32</v>
      </c>
      <c r="B46" s="278">
        <v>349.15</v>
      </c>
      <c r="C46" s="123" t="s">
        <v>1647</v>
      </c>
      <c r="D46" s="149" t="s">
        <v>1404</v>
      </c>
      <c r="E46" s="44" t="s">
        <v>1607</v>
      </c>
    </row>
    <row r="47" spans="1:5" ht="30" hidden="1">
      <c r="A47" s="44">
        <v>33</v>
      </c>
      <c r="B47" s="278">
        <v>1104.3499999999999</v>
      </c>
      <c r="C47" s="123" t="s">
        <v>1253</v>
      </c>
      <c r="D47" s="149" t="s">
        <v>1405</v>
      </c>
      <c r="E47" s="44" t="s">
        <v>1607</v>
      </c>
    </row>
    <row r="48" spans="1:5" ht="15" hidden="1" customHeight="1">
      <c r="A48" s="44">
        <v>34</v>
      </c>
      <c r="B48" s="278">
        <v>428.88</v>
      </c>
      <c r="C48" s="123" t="s">
        <v>1040</v>
      </c>
      <c r="D48" s="109" t="s">
        <v>161</v>
      </c>
      <c r="E48" s="44" t="s">
        <v>1607</v>
      </c>
    </row>
    <row r="49" spans="1:5" ht="15" hidden="1" customHeight="1">
      <c r="A49" s="44">
        <v>35</v>
      </c>
      <c r="B49" s="278">
        <v>413.72</v>
      </c>
      <c r="C49" s="123" t="s">
        <v>186</v>
      </c>
      <c r="D49" s="109" t="s">
        <v>161</v>
      </c>
      <c r="E49" s="44" t="s">
        <v>1607</v>
      </c>
    </row>
    <row r="50" spans="1:5" ht="15" hidden="1" customHeight="1">
      <c r="A50" s="44">
        <v>36</v>
      </c>
      <c r="B50" s="278">
        <v>667.87</v>
      </c>
      <c r="C50" s="123" t="s">
        <v>1646</v>
      </c>
      <c r="D50" s="109" t="s">
        <v>161</v>
      </c>
      <c r="E50" s="44" t="s">
        <v>1607</v>
      </c>
    </row>
    <row r="51" spans="1:5" ht="15" hidden="1" customHeight="1">
      <c r="A51" s="44">
        <v>37</v>
      </c>
      <c r="B51" s="278">
        <v>994.42</v>
      </c>
      <c r="C51" s="123" t="s">
        <v>160</v>
      </c>
      <c r="D51" s="109" t="s">
        <v>161</v>
      </c>
      <c r="E51" s="44" t="s">
        <v>1607</v>
      </c>
    </row>
    <row r="52" spans="1:5" ht="30" hidden="1">
      <c r="A52" s="44">
        <v>38</v>
      </c>
      <c r="B52" s="278">
        <v>95.2</v>
      </c>
      <c r="C52" s="123" t="s">
        <v>1644</v>
      </c>
      <c r="D52" s="109" t="s">
        <v>1645</v>
      </c>
      <c r="E52" s="109" t="s">
        <v>1607</v>
      </c>
    </row>
    <row r="53" spans="1:5" ht="15" hidden="1" customHeight="1">
      <c r="A53" s="44">
        <v>39</v>
      </c>
      <c r="B53" s="278">
        <v>28210.15</v>
      </c>
      <c r="C53" s="123" t="s">
        <v>1559</v>
      </c>
      <c r="D53" s="109" t="s">
        <v>1643</v>
      </c>
      <c r="E53" s="109" t="s">
        <v>1607</v>
      </c>
    </row>
    <row r="54" spans="1:5" ht="15" hidden="1" customHeight="1">
      <c r="A54" s="44">
        <v>40</v>
      </c>
      <c r="B54" s="278">
        <v>450</v>
      </c>
      <c r="C54" s="123" t="s">
        <v>1253</v>
      </c>
      <c r="D54" s="149" t="s">
        <v>1642</v>
      </c>
      <c r="E54" s="44" t="s">
        <v>1607</v>
      </c>
    </row>
    <row r="55" spans="1:5" ht="15" customHeight="1">
      <c r="A55" s="44">
        <v>41</v>
      </c>
      <c r="B55" s="43">
        <v>4515.3500000000004</v>
      </c>
      <c r="C55" s="123" t="s">
        <v>663</v>
      </c>
      <c r="D55" s="45" t="s">
        <v>1509</v>
      </c>
      <c r="E55" s="44" t="s">
        <v>1607</v>
      </c>
    </row>
    <row r="56" spans="1:5" ht="15" hidden="1" customHeight="1">
      <c r="A56" s="44">
        <v>42</v>
      </c>
      <c r="B56" s="278">
        <v>65.45</v>
      </c>
      <c r="C56" s="123" t="s">
        <v>645</v>
      </c>
      <c r="D56" s="109" t="s">
        <v>1641</v>
      </c>
      <c r="E56" s="44" t="s">
        <v>1607</v>
      </c>
    </row>
    <row r="57" spans="1:5" ht="15" hidden="1" customHeight="1">
      <c r="A57" s="44">
        <v>43</v>
      </c>
      <c r="B57" s="278">
        <v>65.45</v>
      </c>
      <c r="C57" s="123" t="s">
        <v>645</v>
      </c>
      <c r="D57" s="109" t="s">
        <v>1640</v>
      </c>
      <c r="E57" s="44" t="s">
        <v>1607</v>
      </c>
    </row>
    <row r="58" spans="1:5" ht="15" hidden="1" customHeight="1">
      <c r="A58" s="44">
        <v>44</v>
      </c>
      <c r="B58" s="278">
        <v>47.6</v>
      </c>
      <c r="C58" s="123" t="s">
        <v>645</v>
      </c>
      <c r="D58" s="109" t="s">
        <v>1639</v>
      </c>
      <c r="E58" s="44" t="s">
        <v>1607</v>
      </c>
    </row>
    <row r="59" spans="1:5" ht="30" hidden="1">
      <c r="A59" s="44">
        <v>45</v>
      </c>
      <c r="B59" s="278">
        <v>366.09</v>
      </c>
      <c r="C59" s="123" t="s">
        <v>1476</v>
      </c>
      <c r="D59" s="109" t="s">
        <v>1638</v>
      </c>
      <c r="E59" s="44" t="s">
        <v>1607</v>
      </c>
    </row>
    <row r="60" spans="1:5" ht="30" hidden="1">
      <c r="A60" s="44">
        <v>46</v>
      </c>
      <c r="B60" s="278">
        <v>526.29999999999995</v>
      </c>
      <c r="C60" s="123" t="s">
        <v>1636</v>
      </c>
      <c r="D60" s="85" t="s">
        <v>1637</v>
      </c>
      <c r="E60" s="44" t="s">
        <v>1607</v>
      </c>
    </row>
    <row r="61" spans="1:5" ht="15" hidden="1" customHeight="1">
      <c r="A61" s="44">
        <v>47</v>
      </c>
      <c r="B61" s="278">
        <v>4284</v>
      </c>
      <c r="C61" s="123" t="s">
        <v>844</v>
      </c>
      <c r="D61" s="149" t="s">
        <v>1205</v>
      </c>
      <c r="E61" s="44" t="s">
        <v>1607</v>
      </c>
    </row>
    <row r="62" spans="1:5" ht="15" hidden="1" customHeight="1">
      <c r="A62" s="44">
        <v>48</v>
      </c>
      <c r="B62" s="278">
        <v>540.02</v>
      </c>
      <c r="C62" s="123" t="s">
        <v>596</v>
      </c>
      <c r="D62" s="85" t="s">
        <v>1082</v>
      </c>
      <c r="E62" s="44" t="s">
        <v>1607</v>
      </c>
    </row>
    <row r="63" spans="1:5" ht="15" hidden="1" customHeight="1">
      <c r="A63" s="44">
        <v>49</v>
      </c>
      <c r="B63" s="278">
        <v>731.47</v>
      </c>
      <c r="C63" s="123" t="s">
        <v>184</v>
      </c>
      <c r="D63" s="109" t="s">
        <v>275</v>
      </c>
      <c r="E63" s="44" t="s">
        <v>1607</v>
      </c>
    </row>
    <row r="64" spans="1:5" ht="15" hidden="1" customHeight="1">
      <c r="A64" s="44">
        <v>50</v>
      </c>
      <c r="B64" s="278">
        <v>298.99</v>
      </c>
      <c r="C64" s="123" t="s">
        <v>1553</v>
      </c>
      <c r="D64" s="109" t="s">
        <v>1635</v>
      </c>
      <c r="E64" s="44" t="s">
        <v>1607</v>
      </c>
    </row>
    <row r="65" spans="1:15" ht="15" hidden="1" customHeight="1">
      <c r="A65" s="44">
        <v>51</v>
      </c>
      <c r="B65" s="43">
        <v>218.99</v>
      </c>
      <c r="C65" s="123" t="s">
        <v>34</v>
      </c>
      <c r="D65" s="109" t="s">
        <v>1606</v>
      </c>
      <c r="E65" s="44" t="s">
        <v>1607</v>
      </c>
    </row>
    <row r="66" spans="1:15" ht="15" hidden="1" customHeight="1">
      <c r="A66" s="44">
        <v>52</v>
      </c>
      <c r="B66" s="43">
        <v>229.63</v>
      </c>
      <c r="C66" s="123" t="s">
        <v>250</v>
      </c>
      <c r="D66" s="109" t="s">
        <v>194</v>
      </c>
      <c r="E66" s="44" t="s">
        <v>1605</v>
      </c>
    </row>
    <row r="67" spans="1:15" ht="30" hidden="1">
      <c r="A67" s="44">
        <v>53</v>
      </c>
      <c r="B67" s="43">
        <v>0.63</v>
      </c>
      <c r="C67" s="123" t="s">
        <v>34</v>
      </c>
      <c r="D67" s="109" t="s">
        <v>1316</v>
      </c>
      <c r="E67" s="44" t="s">
        <v>1605</v>
      </c>
    </row>
    <row r="68" spans="1:15" ht="15" customHeight="1">
      <c r="A68" s="46"/>
      <c r="B68" s="318"/>
      <c r="E68" s="46"/>
    </row>
    <row r="69" spans="1:15" ht="15" customHeight="1">
      <c r="A69" s="46"/>
      <c r="B69" s="318"/>
      <c r="C69" s="319"/>
      <c r="E69" s="46"/>
    </row>
    <row r="70" spans="1:15" ht="15" customHeight="1">
      <c r="A70" s="320" t="s">
        <v>574</v>
      </c>
      <c r="B70" s="320"/>
      <c r="C70" s="320"/>
      <c r="D70" s="151"/>
      <c r="E70" s="152"/>
    </row>
    <row r="71" spans="1:15" s="151" customFormat="1" ht="15" customHeight="1">
      <c r="A71" s="320" t="s">
        <v>575</v>
      </c>
      <c r="B71" s="320"/>
      <c r="C71" s="320"/>
      <c r="D71" s="151" t="s">
        <v>896</v>
      </c>
      <c r="E71" s="152"/>
      <c r="F71" s="266"/>
      <c r="O71" s="324"/>
    </row>
    <row r="72" spans="1:15" s="258" customFormat="1" ht="15" customHeight="1">
      <c r="A72" s="211"/>
      <c r="B72" s="153"/>
      <c r="C72" s="151"/>
      <c r="D72" s="151" t="s">
        <v>897</v>
      </c>
      <c r="E72" s="190" t="s">
        <v>898</v>
      </c>
      <c r="F72" s="267"/>
      <c r="O72" s="325"/>
    </row>
    <row r="73" spans="1:15" s="258" customFormat="1" ht="15" customHeight="1">
      <c r="A73" s="211"/>
      <c r="B73" s="153"/>
      <c r="C73" s="151"/>
      <c r="D73" s="151"/>
      <c r="E73" s="190" t="s">
        <v>1081</v>
      </c>
      <c r="F73" s="267"/>
      <c r="O73" s="325"/>
    </row>
    <row r="74" spans="1:15" s="258" customFormat="1" ht="15" customHeight="1">
      <c r="F74" s="267"/>
      <c r="O74" s="325"/>
    </row>
  </sheetData>
  <autoFilter ref="A14:Q67">
    <filterColumn colId="1"/>
    <filterColumn colId="2">
      <filters>
        <filter val="OMV Petrom Marketing"/>
      </filters>
    </filterColumn>
  </autoFilter>
  <mergeCells count="6">
    <mergeCell ref="A13:E13"/>
    <mergeCell ref="A1:E1"/>
    <mergeCell ref="A4:E4"/>
    <mergeCell ref="A5:E5"/>
    <mergeCell ref="A6:E6"/>
    <mergeCell ref="A7:E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M64"/>
  <sheetViews>
    <sheetView workbookViewId="0">
      <selection activeCell="D19" sqref="D19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1.1406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13" ht="13.5" customHeight="1">
      <c r="A1" s="343" t="s">
        <v>1602</v>
      </c>
      <c r="B1" s="343"/>
      <c r="C1" s="343"/>
      <c r="D1" s="343"/>
      <c r="E1" s="343"/>
    </row>
    <row r="2" spans="1:13" ht="13.5" customHeight="1"/>
    <row r="3" spans="1:13" ht="13.5" customHeight="1"/>
    <row r="4" spans="1:13" s="115" customFormat="1" ht="13.5" customHeight="1">
      <c r="A4" s="339" t="s">
        <v>1312</v>
      </c>
      <c r="B4" s="339"/>
      <c r="C4" s="339"/>
      <c r="D4" s="339"/>
      <c r="E4" s="339"/>
      <c r="F4" s="261"/>
      <c r="G4" s="285" t="e">
        <f>SUM(#REF!)</f>
        <v>#REF!</v>
      </c>
    </row>
    <row r="5" spans="1:13" s="115" customFormat="1" ht="13.5" customHeight="1">
      <c r="A5" s="339" t="s">
        <v>1565</v>
      </c>
      <c r="B5" s="339"/>
      <c r="C5" s="339"/>
      <c r="D5" s="339"/>
      <c r="E5" s="339"/>
      <c r="F5" s="261"/>
      <c r="G5" s="274"/>
    </row>
    <row r="6" spans="1:13" s="115" customFormat="1" ht="12.95" customHeight="1">
      <c r="A6" s="339"/>
      <c r="B6" s="339"/>
      <c r="C6" s="339"/>
      <c r="D6" s="339"/>
      <c r="E6" s="339"/>
      <c r="F6" s="261"/>
      <c r="G6" s="274"/>
    </row>
    <row r="7" spans="1:13" s="116" customFormat="1" ht="12.95" customHeight="1">
      <c r="A7" s="340" t="s">
        <v>2</v>
      </c>
      <c r="B7" s="340"/>
      <c r="C7" s="340"/>
      <c r="D7" s="340"/>
      <c r="E7" s="340"/>
      <c r="F7" s="262"/>
      <c r="G7" s="275"/>
    </row>
    <row r="8" spans="1:13" s="119" customFormat="1" ht="12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13" s="116" customFormat="1" ht="12.95" customHeight="1">
      <c r="A9" s="127">
        <v>1</v>
      </c>
      <c r="B9" s="128">
        <v>164729</v>
      </c>
      <c r="C9" s="121" t="s">
        <v>1059</v>
      </c>
      <c r="D9" s="122" t="s">
        <v>948</v>
      </c>
      <c r="E9" s="212" t="s">
        <v>1601</v>
      </c>
      <c r="F9" s="197"/>
      <c r="G9" s="275"/>
    </row>
    <row r="10" spans="1:13" s="116" customFormat="1" ht="12.95" customHeight="1">
      <c r="A10" s="127">
        <v>2</v>
      </c>
      <c r="B10" s="128">
        <v>4702</v>
      </c>
      <c r="C10" s="123" t="s">
        <v>945</v>
      </c>
      <c r="D10" s="148" t="s">
        <v>946</v>
      </c>
      <c r="E10" s="212" t="s">
        <v>1601</v>
      </c>
      <c r="F10" s="262"/>
    </row>
    <row r="11" spans="1:13" s="116" customFormat="1" ht="12.95" customHeight="1">
      <c r="A11" s="127">
        <v>3</v>
      </c>
      <c r="B11" s="128">
        <v>28303</v>
      </c>
      <c r="C11" s="123" t="s">
        <v>34</v>
      </c>
      <c r="D11" s="122" t="s">
        <v>947</v>
      </c>
      <c r="E11" s="212" t="s">
        <v>1584</v>
      </c>
      <c r="F11" s="262"/>
    </row>
    <row r="12" spans="1:13" s="317" customFormat="1" ht="12.95" customHeight="1">
      <c r="A12" s="311"/>
      <c r="B12" s="312">
        <f>SUM(B9:B11)</f>
        <v>197734</v>
      </c>
      <c r="C12" s="313"/>
      <c r="D12" s="314"/>
      <c r="E12" s="315"/>
      <c r="F12" s="316"/>
    </row>
    <row r="13" spans="1:13" ht="12.95" customHeight="1">
      <c r="A13" s="341" t="s">
        <v>8</v>
      </c>
      <c r="B13" s="341"/>
      <c r="C13" s="341"/>
      <c r="D13" s="341"/>
      <c r="E13" s="341"/>
    </row>
    <row r="14" spans="1:13" ht="12.9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3" ht="12.6" hidden="1" customHeight="1">
      <c r="A15" s="44">
        <v>1</v>
      </c>
      <c r="B15" s="43">
        <v>1190</v>
      </c>
      <c r="C15" s="123" t="s">
        <v>1573</v>
      </c>
      <c r="D15" s="109" t="s">
        <v>1580</v>
      </c>
      <c r="E15" s="44" t="s">
        <v>1581</v>
      </c>
    </row>
    <row r="16" spans="1:13" s="90" customFormat="1" ht="12.6" hidden="1" customHeight="1">
      <c r="A16" s="44">
        <v>2</v>
      </c>
      <c r="B16" s="43">
        <v>1007.16</v>
      </c>
      <c r="C16" s="123" t="s">
        <v>34</v>
      </c>
      <c r="D16" s="109" t="s">
        <v>43</v>
      </c>
      <c r="E16" s="44" t="s">
        <v>1579</v>
      </c>
      <c r="F16" s="264"/>
      <c r="G16" s="46"/>
      <c r="H16" s="46"/>
      <c r="I16" s="46"/>
      <c r="J16" s="46"/>
      <c r="K16" s="46"/>
      <c r="L16" s="46"/>
      <c r="M16" s="46"/>
    </row>
    <row r="17" spans="1:13" s="90" customFormat="1" ht="12.6" hidden="1" customHeight="1">
      <c r="A17" s="44">
        <v>3</v>
      </c>
      <c r="B17" s="43">
        <v>933.5</v>
      </c>
      <c r="C17" s="123" t="s">
        <v>251</v>
      </c>
      <c r="D17" s="109" t="s">
        <v>1578</v>
      </c>
      <c r="E17" s="47" t="s">
        <v>1567</v>
      </c>
      <c r="F17" s="264"/>
      <c r="G17" s="46"/>
      <c r="H17" s="46"/>
      <c r="I17" s="46"/>
      <c r="J17" s="46"/>
      <c r="K17" s="46"/>
      <c r="L17" s="46"/>
      <c r="M17" s="46"/>
    </row>
    <row r="18" spans="1:13" s="90" customFormat="1" ht="12.6" hidden="1" customHeight="1">
      <c r="A18" s="44">
        <v>4</v>
      </c>
      <c r="B18" s="84">
        <v>622.77</v>
      </c>
      <c r="C18" s="83" t="s">
        <v>1544</v>
      </c>
      <c r="D18" s="83" t="s">
        <v>1545</v>
      </c>
      <c r="E18" s="83" t="s">
        <v>1567</v>
      </c>
      <c r="F18" s="264"/>
      <c r="G18" s="46"/>
      <c r="H18" s="46"/>
      <c r="I18" s="46"/>
      <c r="J18" s="46"/>
      <c r="K18" s="46"/>
      <c r="L18" s="46"/>
      <c r="M18" s="46"/>
    </row>
    <row r="19" spans="1:13" s="90" customFormat="1" ht="12.6" customHeight="1">
      <c r="A19" s="44">
        <v>5</v>
      </c>
      <c r="B19" s="43">
        <v>528.52</v>
      </c>
      <c r="C19" s="123" t="s">
        <v>1546</v>
      </c>
      <c r="D19" s="109" t="s">
        <v>1547</v>
      </c>
      <c r="E19" s="44" t="s">
        <v>1567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2.6" hidden="1" customHeight="1">
      <c r="A20" s="44">
        <v>6</v>
      </c>
      <c r="B20" s="43">
        <v>570.61</v>
      </c>
      <c r="C20" s="123" t="s">
        <v>1555</v>
      </c>
      <c r="D20" s="85" t="s">
        <v>1577</v>
      </c>
      <c r="E20" s="44" t="s">
        <v>1567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2.6" hidden="1" customHeight="1">
      <c r="A21" s="44">
        <v>7</v>
      </c>
      <c r="B21" s="43">
        <v>540.02</v>
      </c>
      <c r="C21" s="123" t="s">
        <v>596</v>
      </c>
      <c r="D21" s="85" t="s">
        <v>1082</v>
      </c>
      <c r="E21" s="44" t="s">
        <v>1567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2.6" hidden="1" customHeight="1">
      <c r="A22" s="44">
        <v>8</v>
      </c>
      <c r="B22" s="43">
        <v>104.72</v>
      </c>
      <c r="C22" s="123" t="s">
        <v>645</v>
      </c>
      <c r="D22" s="109" t="s">
        <v>1576</v>
      </c>
      <c r="E22" s="44" t="s">
        <v>1567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2.6" hidden="1" customHeight="1">
      <c r="A23" s="44">
        <v>9</v>
      </c>
      <c r="B23" s="43">
        <v>4515.3500000000004</v>
      </c>
      <c r="C23" s="123" t="s">
        <v>663</v>
      </c>
      <c r="D23" s="45" t="s">
        <v>1509</v>
      </c>
      <c r="E23" s="44" t="s">
        <v>1567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2.6" hidden="1" customHeight="1">
      <c r="A24" s="44">
        <v>10</v>
      </c>
      <c r="B24" s="43">
        <v>717</v>
      </c>
      <c r="C24" s="123" t="s">
        <v>207</v>
      </c>
      <c r="D24" s="109" t="s">
        <v>1575</v>
      </c>
      <c r="E24" s="44" t="s">
        <v>1567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2.6" hidden="1" customHeight="1">
      <c r="A25" s="44">
        <v>11</v>
      </c>
      <c r="B25" s="43">
        <v>1190</v>
      </c>
      <c r="C25" s="123" t="s">
        <v>1573</v>
      </c>
      <c r="D25" s="109" t="s">
        <v>1574</v>
      </c>
      <c r="E25" s="44" t="s">
        <v>1567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2.6" hidden="1" customHeight="1">
      <c r="A26" s="44">
        <v>12</v>
      </c>
      <c r="B26" s="43">
        <v>795.04</v>
      </c>
      <c r="C26" s="123" t="s">
        <v>1498</v>
      </c>
      <c r="D26" s="46" t="s">
        <v>1572</v>
      </c>
      <c r="E26" s="44" t="s">
        <v>1567</v>
      </c>
      <c r="F26" s="265"/>
    </row>
    <row r="27" spans="1:13" s="90" customFormat="1" ht="12.6" hidden="1" customHeight="1">
      <c r="A27" s="44">
        <v>13</v>
      </c>
      <c r="B27" s="43">
        <v>2533.5100000000002</v>
      </c>
      <c r="C27" s="123" t="s">
        <v>1123</v>
      </c>
      <c r="D27" s="109" t="s">
        <v>1571</v>
      </c>
      <c r="E27" s="44" t="s">
        <v>1567</v>
      </c>
      <c r="F27" s="265"/>
    </row>
    <row r="28" spans="1:13" s="90" customFormat="1" ht="12.6" hidden="1" customHeight="1">
      <c r="A28" s="44">
        <v>14</v>
      </c>
      <c r="B28" s="43">
        <v>9526.6</v>
      </c>
      <c r="C28" s="123" t="s">
        <v>171</v>
      </c>
      <c r="D28" s="109" t="s">
        <v>161</v>
      </c>
      <c r="E28" s="44" t="s">
        <v>1567</v>
      </c>
      <c r="F28" s="265"/>
    </row>
    <row r="29" spans="1:13" ht="12.6" hidden="1" customHeight="1">
      <c r="A29" s="44">
        <v>15</v>
      </c>
      <c r="B29" s="43">
        <v>261.32</v>
      </c>
      <c r="C29" s="123" t="s">
        <v>184</v>
      </c>
      <c r="D29" s="109" t="s">
        <v>1570</v>
      </c>
      <c r="E29" s="44" t="s">
        <v>1567</v>
      </c>
    </row>
    <row r="30" spans="1:13" s="90" customFormat="1" ht="12.6" hidden="1" customHeight="1">
      <c r="A30" s="44">
        <v>16</v>
      </c>
      <c r="B30" s="43">
        <v>118.7</v>
      </c>
      <c r="C30" s="123" t="s">
        <v>1372</v>
      </c>
      <c r="D30" s="109" t="s">
        <v>1569</v>
      </c>
      <c r="E30" s="44" t="s">
        <v>1567</v>
      </c>
      <c r="F30" s="265"/>
    </row>
    <row r="31" spans="1:13" s="90" customFormat="1" ht="12.6" hidden="1" customHeight="1">
      <c r="A31" s="44">
        <v>17</v>
      </c>
      <c r="B31" s="43">
        <v>44.98</v>
      </c>
      <c r="C31" s="123" t="s">
        <v>184</v>
      </c>
      <c r="D31" s="109" t="s">
        <v>1568</v>
      </c>
      <c r="E31" s="44" t="s">
        <v>1567</v>
      </c>
      <c r="F31" s="265"/>
    </row>
    <row r="32" spans="1:13" ht="12.6" hidden="1" customHeight="1">
      <c r="A32" s="44">
        <v>18</v>
      </c>
      <c r="B32" s="43">
        <v>2360.8000000000002</v>
      </c>
      <c r="C32" s="123" t="s">
        <v>615</v>
      </c>
      <c r="D32" s="109" t="s">
        <v>1566</v>
      </c>
      <c r="E32" s="44" t="s">
        <v>1567</v>
      </c>
    </row>
    <row r="33" spans="1:5" ht="12.6" hidden="1" customHeight="1">
      <c r="A33" s="44">
        <v>19</v>
      </c>
      <c r="B33" s="112">
        <v>10</v>
      </c>
      <c r="C33" s="123" t="s">
        <v>34</v>
      </c>
      <c r="D33" s="109" t="s">
        <v>48</v>
      </c>
      <c r="E33" s="44" t="s">
        <v>1584</v>
      </c>
    </row>
    <row r="34" spans="1:5" ht="12.6" hidden="1" customHeight="1">
      <c r="A34" s="44">
        <v>20</v>
      </c>
      <c r="B34" s="112">
        <v>200</v>
      </c>
      <c r="C34" s="123" t="s">
        <v>34</v>
      </c>
      <c r="D34" s="109" t="s">
        <v>71</v>
      </c>
      <c r="E34" s="44" t="s">
        <v>1583</v>
      </c>
    </row>
    <row r="35" spans="1:5" ht="12.6" hidden="1" customHeight="1">
      <c r="A35" s="44">
        <v>21</v>
      </c>
      <c r="B35" s="112">
        <v>200</v>
      </c>
      <c r="C35" s="123" t="s">
        <v>34</v>
      </c>
      <c r="D35" s="109" t="s">
        <v>48</v>
      </c>
      <c r="E35" s="44" t="s">
        <v>1582</v>
      </c>
    </row>
    <row r="36" spans="1:5" ht="12.6" hidden="1" customHeight="1">
      <c r="A36" s="44">
        <v>22</v>
      </c>
      <c r="B36" s="43">
        <v>4232</v>
      </c>
      <c r="C36" s="123" t="s">
        <v>1599</v>
      </c>
      <c r="D36" s="109" t="s">
        <v>1600</v>
      </c>
      <c r="E36" s="44" t="s">
        <v>1586</v>
      </c>
    </row>
    <row r="37" spans="1:5" ht="12.6" hidden="1" customHeight="1">
      <c r="A37" s="44">
        <v>23</v>
      </c>
      <c r="B37" s="43">
        <v>1869.75</v>
      </c>
      <c r="C37" s="123" t="s">
        <v>795</v>
      </c>
      <c r="D37" s="109" t="s">
        <v>1598</v>
      </c>
      <c r="E37" s="44" t="s">
        <v>1586</v>
      </c>
    </row>
    <row r="38" spans="1:5" ht="12.6" hidden="1" customHeight="1">
      <c r="A38" s="44">
        <v>24</v>
      </c>
      <c r="B38" s="43">
        <v>691.03</v>
      </c>
      <c r="C38" s="123" t="s">
        <v>665</v>
      </c>
      <c r="D38" s="109" t="s">
        <v>1390</v>
      </c>
      <c r="E38" s="44" t="s">
        <v>1586</v>
      </c>
    </row>
    <row r="39" spans="1:5" ht="12.6" hidden="1" customHeight="1">
      <c r="A39" s="44">
        <v>25</v>
      </c>
      <c r="B39" s="43">
        <v>425.09</v>
      </c>
      <c r="C39" s="123" t="s">
        <v>1040</v>
      </c>
      <c r="D39" s="109" t="s">
        <v>161</v>
      </c>
      <c r="E39" s="44" t="s">
        <v>1586</v>
      </c>
    </row>
    <row r="40" spans="1:5" ht="12.6" hidden="1" customHeight="1">
      <c r="A40" s="44">
        <v>26</v>
      </c>
      <c r="B40" s="43">
        <v>711.16</v>
      </c>
      <c r="C40" s="123" t="s">
        <v>1222</v>
      </c>
      <c r="D40" s="109" t="s">
        <v>161</v>
      </c>
      <c r="E40" s="44" t="s">
        <v>1586</v>
      </c>
    </row>
    <row r="41" spans="1:5" ht="12.6" hidden="1" customHeight="1">
      <c r="A41" s="44">
        <v>27</v>
      </c>
      <c r="B41" s="43">
        <v>3075.64</v>
      </c>
      <c r="C41" s="123" t="s">
        <v>186</v>
      </c>
      <c r="D41" s="109" t="s">
        <v>161</v>
      </c>
      <c r="E41" s="44" t="s">
        <v>1586</v>
      </c>
    </row>
    <row r="42" spans="1:5" ht="12.6" hidden="1" customHeight="1">
      <c r="A42" s="44">
        <v>28</v>
      </c>
      <c r="B42" s="43">
        <v>1469.92</v>
      </c>
      <c r="C42" s="123" t="s">
        <v>160</v>
      </c>
      <c r="D42" s="109" t="s">
        <v>161</v>
      </c>
      <c r="E42" s="44" t="s">
        <v>1586</v>
      </c>
    </row>
    <row r="43" spans="1:5" ht="12.6" hidden="1" customHeight="1">
      <c r="A43" s="44">
        <v>29</v>
      </c>
      <c r="B43" s="43">
        <v>162.85</v>
      </c>
      <c r="C43" s="123" t="s">
        <v>1126</v>
      </c>
      <c r="D43" s="109" t="s">
        <v>1597</v>
      </c>
      <c r="E43" s="44" t="s">
        <v>1586</v>
      </c>
    </row>
    <row r="44" spans="1:5" ht="12.6" hidden="1" customHeight="1">
      <c r="A44" s="44">
        <v>30</v>
      </c>
      <c r="B44" s="43">
        <v>29134.799999999999</v>
      </c>
      <c r="C44" s="123" t="s">
        <v>1559</v>
      </c>
      <c r="D44" s="109" t="s">
        <v>1596</v>
      </c>
      <c r="E44" s="44" t="s">
        <v>1586</v>
      </c>
    </row>
    <row r="45" spans="1:5" ht="12.6" hidden="1" customHeight="1">
      <c r="A45" s="44">
        <v>31</v>
      </c>
      <c r="B45" s="43">
        <v>553.1</v>
      </c>
      <c r="C45" s="123" t="s">
        <v>795</v>
      </c>
      <c r="D45" s="109" t="s">
        <v>1595</v>
      </c>
      <c r="E45" s="44" t="s">
        <v>1586</v>
      </c>
    </row>
    <row r="46" spans="1:5" ht="12.6" hidden="1" customHeight="1">
      <c r="A46" s="44">
        <v>32</v>
      </c>
      <c r="B46" s="43">
        <v>330.05</v>
      </c>
      <c r="C46" s="123" t="s">
        <v>1044</v>
      </c>
      <c r="D46" s="109" t="s">
        <v>1594</v>
      </c>
      <c r="E46" s="44" t="s">
        <v>1586</v>
      </c>
    </row>
    <row r="47" spans="1:5" ht="12.6" hidden="1" customHeight="1">
      <c r="A47" s="44">
        <v>33</v>
      </c>
      <c r="B47" s="43">
        <v>116.03</v>
      </c>
      <c r="C47" s="123" t="s">
        <v>400</v>
      </c>
      <c r="D47" s="109" t="s">
        <v>1593</v>
      </c>
      <c r="E47" s="44" t="s">
        <v>1586</v>
      </c>
    </row>
    <row r="48" spans="1:5" ht="12.6" hidden="1" customHeight="1">
      <c r="A48" s="44">
        <v>34</v>
      </c>
      <c r="B48" s="43">
        <v>955</v>
      </c>
      <c r="C48" s="123" t="s">
        <v>1591</v>
      </c>
      <c r="D48" s="109" t="s">
        <v>1592</v>
      </c>
      <c r="E48" s="44" t="s">
        <v>1586</v>
      </c>
    </row>
    <row r="49" spans="1:6" ht="12.6" hidden="1" customHeight="1">
      <c r="A49" s="44">
        <v>35</v>
      </c>
      <c r="B49" s="43">
        <v>111.86</v>
      </c>
      <c r="C49" s="123" t="s">
        <v>893</v>
      </c>
      <c r="D49" s="109" t="s">
        <v>1590</v>
      </c>
      <c r="E49" s="44" t="s">
        <v>1586</v>
      </c>
    </row>
    <row r="50" spans="1:6" ht="12.6" hidden="1" customHeight="1">
      <c r="A50" s="44">
        <v>36</v>
      </c>
      <c r="B50" s="43">
        <v>477.63</v>
      </c>
      <c r="C50" s="123" t="s">
        <v>1519</v>
      </c>
      <c r="D50" s="109" t="s">
        <v>194</v>
      </c>
      <c r="E50" s="44" t="s">
        <v>1586</v>
      </c>
    </row>
    <row r="51" spans="1:6" ht="12.6" hidden="1" customHeight="1">
      <c r="A51" s="44">
        <v>37</v>
      </c>
      <c r="B51" s="43">
        <v>200</v>
      </c>
      <c r="C51" s="123" t="s">
        <v>207</v>
      </c>
      <c r="D51" s="109" t="s">
        <v>1589</v>
      </c>
      <c r="E51" s="44" t="s">
        <v>1586</v>
      </c>
    </row>
    <row r="52" spans="1:6" ht="12.6" hidden="1" customHeight="1">
      <c r="A52" s="44">
        <v>38</v>
      </c>
      <c r="B52" s="43">
        <v>277.62</v>
      </c>
      <c r="C52" s="123" t="s">
        <v>162</v>
      </c>
      <c r="D52" s="109" t="s">
        <v>1588</v>
      </c>
      <c r="E52" s="44" t="s">
        <v>1586</v>
      </c>
    </row>
    <row r="53" spans="1:6" ht="12.6" hidden="1" customHeight="1">
      <c r="A53" s="44">
        <v>39</v>
      </c>
      <c r="B53" s="43">
        <v>4.4000000000000004</v>
      </c>
      <c r="C53" s="123" t="s">
        <v>1555</v>
      </c>
      <c r="D53" s="85" t="s">
        <v>1587</v>
      </c>
      <c r="E53" s="44" t="s">
        <v>1586</v>
      </c>
    </row>
    <row r="54" spans="1:6" ht="12.6" hidden="1" customHeight="1">
      <c r="A54" s="44">
        <v>40</v>
      </c>
      <c r="B54" s="43">
        <v>540.02</v>
      </c>
      <c r="C54" s="109" t="s">
        <v>596</v>
      </c>
      <c r="D54" s="85" t="s">
        <v>1082</v>
      </c>
      <c r="E54" s="44" t="s">
        <v>1586</v>
      </c>
    </row>
    <row r="55" spans="1:6" ht="12.6" hidden="1" customHeight="1">
      <c r="A55" s="44">
        <v>41</v>
      </c>
      <c r="B55" s="43">
        <v>731.47</v>
      </c>
      <c r="C55" s="47" t="s">
        <v>184</v>
      </c>
      <c r="D55" s="109" t="s">
        <v>325</v>
      </c>
      <c r="E55" s="44" t="s">
        <v>1586</v>
      </c>
    </row>
    <row r="56" spans="1:6" ht="12.6" hidden="1" customHeight="1">
      <c r="A56" s="44">
        <v>42</v>
      </c>
      <c r="B56" s="43">
        <v>251.2</v>
      </c>
      <c r="C56" s="123" t="s">
        <v>1553</v>
      </c>
      <c r="D56" s="109" t="s">
        <v>269</v>
      </c>
      <c r="E56" s="44" t="s">
        <v>1586</v>
      </c>
    </row>
    <row r="57" spans="1:6" ht="12.6" hidden="1" customHeight="1">
      <c r="A57" s="44">
        <v>43</v>
      </c>
      <c r="B57" s="43">
        <v>233.62</v>
      </c>
      <c r="C57" s="123" t="s">
        <v>250</v>
      </c>
      <c r="D57" s="109" t="s">
        <v>194</v>
      </c>
      <c r="E57" s="44" t="s">
        <v>1585</v>
      </c>
    </row>
    <row r="58" spans="1:6" ht="12.6" hidden="1" customHeight="1">
      <c r="A58" s="46"/>
      <c r="B58" s="102">
        <f>SUM(B15:B57)</f>
        <v>74524.84</v>
      </c>
      <c r="E58" s="46"/>
    </row>
    <row r="59" spans="1:6" ht="12.6" hidden="1" customHeight="1">
      <c r="A59" s="46"/>
      <c r="B59" s="318">
        <f>B12+B58</f>
        <v>272258.83999999997</v>
      </c>
      <c r="C59" s="319" t="s">
        <v>1603</v>
      </c>
      <c r="E59" s="46"/>
    </row>
    <row r="60" spans="1:6" ht="12.6" hidden="1" customHeight="1">
      <c r="A60" s="310" t="s">
        <v>574</v>
      </c>
      <c r="B60" s="310"/>
      <c r="C60" s="310"/>
      <c r="D60" s="151"/>
      <c r="E60" s="152"/>
    </row>
    <row r="61" spans="1:6" s="151" customFormat="1" ht="12.6" hidden="1" customHeight="1">
      <c r="A61" s="310" t="s">
        <v>575</v>
      </c>
      <c r="B61" s="310"/>
      <c r="C61" s="310"/>
      <c r="D61" s="151" t="s">
        <v>896</v>
      </c>
      <c r="E61" s="152"/>
      <c r="F61" s="266"/>
    </row>
    <row r="62" spans="1:6" s="258" customFormat="1" ht="12.6" hidden="1" customHeight="1">
      <c r="A62" s="211"/>
      <c r="B62" s="153"/>
      <c r="C62" s="151"/>
      <c r="D62" s="151" t="s">
        <v>897</v>
      </c>
      <c r="E62" s="190" t="s">
        <v>898</v>
      </c>
      <c r="F62" s="267"/>
    </row>
    <row r="63" spans="1:6" s="258" customFormat="1" ht="12.6" hidden="1" customHeight="1">
      <c r="A63" s="211"/>
      <c r="B63" s="153"/>
      <c r="C63" s="151"/>
      <c r="D63" s="151"/>
      <c r="E63" s="190" t="s">
        <v>1081</v>
      </c>
      <c r="F63" s="267"/>
    </row>
    <row r="64" spans="1:6" s="258" customFormat="1" ht="12.6" customHeight="1">
      <c r="F64" s="267"/>
    </row>
  </sheetData>
  <autoFilter ref="A14:M63">
    <filterColumn colId="2">
      <filters>
        <filter val="Electrica Furnizare"/>
      </filters>
    </filterColumn>
  </autoFilter>
  <mergeCells count="6">
    <mergeCell ref="A1:E1"/>
    <mergeCell ref="A7:E7"/>
    <mergeCell ref="A13:E13"/>
    <mergeCell ref="A4:E4"/>
    <mergeCell ref="A5:E5"/>
    <mergeCell ref="A6:E6"/>
  </mergeCells>
  <pageMargins left="0.51181102362204722" right="0.51181102362204722" top="0.55118110236220474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66"/>
  <sheetViews>
    <sheetView workbookViewId="0">
      <selection sqref="A1:E1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6.710937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38" t="s">
        <v>16</v>
      </c>
      <c r="B1" s="338"/>
      <c r="C1" s="338"/>
      <c r="D1" s="338"/>
      <c r="E1" s="338"/>
      <c r="F1" s="261"/>
    </row>
    <row r="2" spans="1:8" s="115" customFormat="1">
      <c r="A2" s="307"/>
      <c r="B2" s="307"/>
      <c r="C2" s="307"/>
      <c r="D2" s="307"/>
      <c r="E2" s="307"/>
      <c r="F2" s="261"/>
    </row>
    <row r="3" spans="1:8" s="115" customFormat="1">
      <c r="A3" s="339"/>
      <c r="B3" s="339"/>
      <c r="C3" s="339"/>
      <c r="D3" s="339"/>
      <c r="E3" s="339"/>
      <c r="F3" s="262" t="s">
        <v>1426</v>
      </c>
      <c r="G3" s="304">
        <v>796</v>
      </c>
      <c r="H3" s="116" t="s">
        <v>1427</v>
      </c>
    </row>
    <row r="4" spans="1:8" s="115" customFormat="1">
      <c r="A4" s="308"/>
      <c r="B4" s="308"/>
      <c r="C4" s="308"/>
      <c r="D4" s="308"/>
      <c r="E4" s="308"/>
      <c r="F4" s="262"/>
      <c r="G4" s="304"/>
      <c r="H4" s="116"/>
    </row>
    <row r="5" spans="1:8" s="115" customFormat="1">
      <c r="A5" s="339"/>
      <c r="B5" s="339"/>
      <c r="C5" s="339"/>
      <c r="D5" s="339"/>
      <c r="E5" s="339"/>
      <c r="F5" s="262" t="s">
        <v>1429</v>
      </c>
      <c r="G5" s="305">
        <v>29352</v>
      </c>
      <c r="H5" s="116" t="s">
        <v>1427</v>
      </c>
    </row>
    <row r="6" spans="1:8" s="115" customFormat="1">
      <c r="A6" s="339" t="s">
        <v>1312</v>
      </c>
      <c r="B6" s="339"/>
      <c r="C6" s="339"/>
      <c r="D6" s="339"/>
      <c r="E6" s="339"/>
      <c r="F6" s="261"/>
      <c r="G6" s="285">
        <f>SUM(G3:G5)</f>
        <v>30148</v>
      </c>
    </row>
    <row r="7" spans="1:8" s="115" customFormat="1">
      <c r="A7" s="339" t="s">
        <v>1528</v>
      </c>
      <c r="B7" s="339"/>
      <c r="C7" s="339"/>
      <c r="D7" s="339"/>
      <c r="E7" s="339"/>
      <c r="F7" s="261"/>
      <c r="G7" s="274"/>
    </row>
    <row r="8" spans="1:8" s="115" customFormat="1">
      <c r="A8" s="308"/>
      <c r="B8" s="308"/>
      <c r="C8" s="308"/>
      <c r="D8" s="308"/>
      <c r="E8" s="308"/>
      <c r="F8" s="261"/>
      <c r="G8" s="274"/>
    </row>
    <row r="9" spans="1:8" s="115" customFormat="1">
      <c r="A9" s="308"/>
      <c r="B9" s="308"/>
      <c r="C9" s="308"/>
      <c r="D9" s="308"/>
      <c r="E9" s="308"/>
      <c r="F9" s="261"/>
      <c r="G9" s="274"/>
    </row>
    <row r="10" spans="1:8" s="115" customFormat="1">
      <c r="A10" s="339"/>
      <c r="B10" s="339"/>
      <c r="C10" s="339"/>
      <c r="D10" s="339"/>
      <c r="E10" s="339"/>
      <c r="F10" s="261"/>
      <c r="G10" s="274"/>
    </row>
    <row r="11" spans="1:8" s="116" customFormat="1">
      <c r="A11" s="340" t="s">
        <v>2</v>
      </c>
      <c r="B11" s="340"/>
      <c r="C11" s="340"/>
      <c r="D11" s="340"/>
      <c r="E11" s="340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180858</v>
      </c>
      <c r="C13" s="121" t="s">
        <v>1059</v>
      </c>
      <c r="D13" s="122" t="s">
        <v>948</v>
      </c>
      <c r="E13" s="212" t="s">
        <v>1530</v>
      </c>
      <c r="F13" s="197"/>
      <c r="G13" s="275"/>
    </row>
    <row r="14" spans="1:8" s="116" customFormat="1">
      <c r="A14" s="127">
        <v>2</v>
      </c>
      <c r="B14" s="128">
        <v>4762</v>
      </c>
      <c r="C14" s="123" t="s">
        <v>945</v>
      </c>
      <c r="D14" s="148" t="s">
        <v>946</v>
      </c>
      <c r="E14" s="212" t="s">
        <v>1530</v>
      </c>
      <c r="F14" s="262"/>
    </row>
    <row r="15" spans="1:8" s="116" customFormat="1">
      <c r="A15" s="127">
        <v>3</v>
      </c>
      <c r="B15" s="128">
        <v>39539</v>
      </c>
      <c r="C15" s="123" t="s">
        <v>34</v>
      </c>
      <c r="D15" s="122" t="s">
        <v>947</v>
      </c>
      <c r="E15" s="212" t="s">
        <v>1530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45" t="s">
        <v>8</v>
      </c>
      <c r="B17" s="345"/>
      <c r="C17" s="345"/>
      <c r="D17" s="345"/>
      <c r="E17" s="345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209.24</v>
      </c>
      <c r="C19" s="47" t="s">
        <v>1553</v>
      </c>
      <c r="D19" s="109" t="s">
        <v>269</v>
      </c>
      <c r="E19" s="44" t="s">
        <v>1554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>
      <c r="A20" s="44">
        <v>2</v>
      </c>
      <c r="B20" s="43">
        <v>731.47</v>
      </c>
      <c r="C20" s="47" t="s">
        <v>184</v>
      </c>
      <c r="D20" s="109" t="s">
        <v>275</v>
      </c>
      <c r="E20" s="44" t="s">
        <v>1554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494.42</v>
      </c>
      <c r="C21" s="123" t="s">
        <v>1555</v>
      </c>
      <c r="D21" s="85" t="s">
        <v>1556</v>
      </c>
      <c r="E21" s="44" t="s">
        <v>1554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540.02</v>
      </c>
      <c r="C22" s="47" t="s">
        <v>596</v>
      </c>
      <c r="D22" s="85" t="s">
        <v>1082</v>
      </c>
      <c r="E22" s="44" t="s">
        <v>1554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232.35</v>
      </c>
      <c r="C23" s="123" t="s">
        <v>250</v>
      </c>
      <c r="D23" s="109" t="s">
        <v>194</v>
      </c>
      <c r="E23" s="44" t="s">
        <v>1554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453.24</v>
      </c>
      <c r="C24" s="47" t="s">
        <v>1519</v>
      </c>
      <c r="D24" s="109" t="s">
        <v>194</v>
      </c>
      <c r="E24" s="44" t="s">
        <v>1554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1053.1500000000001</v>
      </c>
      <c r="C25" s="47" t="s">
        <v>1012</v>
      </c>
      <c r="D25" s="85" t="s">
        <v>1557</v>
      </c>
      <c r="E25" s="44" t="s">
        <v>1554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>
      <c r="A26" s="44">
        <v>8</v>
      </c>
      <c r="B26" s="43">
        <v>111.86</v>
      </c>
      <c r="C26" s="47" t="s">
        <v>893</v>
      </c>
      <c r="D26" s="109" t="s">
        <v>1558</v>
      </c>
      <c r="E26" s="44" t="s">
        <v>1554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>
      <c r="A27" s="44">
        <v>9</v>
      </c>
      <c r="B27" s="75">
        <v>6656.26</v>
      </c>
      <c r="C27" s="83" t="s">
        <v>166</v>
      </c>
      <c r="D27" s="45" t="s">
        <v>1561</v>
      </c>
      <c r="E27" s="84" t="s">
        <v>1554</v>
      </c>
      <c r="F27" s="264"/>
      <c r="G27" s="46"/>
      <c r="H27" s="46"/>
      <c r="I27" s="46"/>
      <c r="J27" s="46"/>
      <c r="K27" s="46"/>
      <c r="L27" s="46"/>
      <c r="M27" s="46"/>
    </row>
    <row r="28" spans="1:13" s="90" customFormat="1" ht="14.1" customHeight="1">
      <c r="A28" s="44">
        <v>10</v>
      </c>
      <c r="B28" s="43">
        <v>15045.4</v>
      </c>
      <c r="C28" s="47" t="s">
        <v>1559</v>
      </c>
      <c r="D28" s="45" t="s">
        <v>1560</v>
      </c>
      <c r="E28" s="44" t="s">
        <v>1554</v>
      </c>
      <c r="F28" s="264"/>
      <c r="G28" s="46"/>
      <c r="H28" s="46"/>
      <c r="I28" s="46"/>
      <c r="J28" s="46"/>
      <c r="K28" s="46"/>
      <c r="L28" s="46"/>
      <c r="M28" s="46"/>
    </row>
    <row r="29" spans="1:13" s="90" customFormat="1" ht="30">
      <c r="A29" s="44">
        <v>11</v>
      </c>
      <c r="B29" s="44">
        <v>57.12</v>
      </c>
      <c r="C29" s="47" t="s">
        <v>1184</v>
      </c>
      <c r="D29" s="109" t="s">
        <v>1562</v>
      </c>
      <c r="E29" s="47" t="s">
        <v>1554</v>
      </c>
      <c r="F29" s="265"/>
    </row>
    <row r="30" spans="1:13" s="90" customFormat="1" ht="45">
      <c r="A30" s="44">
        <v>12</v>
      </c>
      <c r="B30" s="43">
        <v>261.47000000000003</v>
      </c>
      <c r="C30" s="47" t="s">
        <v>1126</v>
      </c>
      <c r="D30" s="109" t="s">
        <v>1563</v>
      </c>
      <c r="E30" s="44" t="s">
        <v>1554</v>
      </c>
      <c r="F30" s="265"/>
    </row>
    <row r="31" spans="1:13" s="90" customFormat="1">
      <c r="A31" s="44">
        <v>13</v>
      </c>
      <c r="B31" s="43">
        <v>397.63</v>
      </c>
      <c r="C31" s="47" t="s">
        <v>794</v>
      </c>
      <c r="D31" s="109" t="s">
        <v>161</v>
      </c>
      <c r="E31" s="44" t="s">
        <v>1554</v>
      </c>
      <c r="F31" s="265"/>
    </row>
    <row r="32" spans="1:13" ht="14.1" customHeight="1">
      <c r="A32" s="44">
        <v>14</v>
      </c>
      <c r="B32" s="75">
        <v>1847.48</v>
      </c>
      <c r="C32" s="83" t="s">
        <v>160</v>
      </c>
      <c r="D32" s="85" t="s">
        <v>161</v>
      </c>
      <c r="E32" s="84" t="s">
        <v>1554</v>
      </c>
    </row>
    <row r="33" spans="1:6" s="90" customFormat="1" ht="30">
      <c r="A33" s="44">
        <v>15</v>
      </c>
      <c r="B33" s="43">
        <v>982.97</v>
      </c>
      <c r="C33" s="47" t="s">
        <v>665</v>
      </c>
      <c r="D33" s="109" t="s">
        <v>1405</v>
      </c>
      <c r="E33" s="44" t="s">
        <v>1554</v>
      </c>
      <c r="F33" s="265"/>
    </row>
    <row r="34" spans="1:6" s="90" customFormat="1" ht="30">
      <c r="A34" s="44">
        <v>16</v>
      </c>
      <c r="B34" s="43">
        <v>38.56</v>
      </c>
      <c r="C34" s="47" t="s">
        <v>184</v>
      </c>
      <c r="D34" s="109" t="s">
        <v>1564</v>
      </c>
      <c r="E34" s="43" t="s">
        <v>1554</v>
      </c>
      <c r="F34" s="265"/>
    </row>
    <row r="35" spans="1:6" ht="30">
      <c r="A35" s="44">
        <v>17</v>
      </c>
      <c r="B35" s="43">
        <v>1840.82</v>
      </c>
      <c r="C35" s="109" t="s">
        <v>1253</v>
      </c>
      <c r="D35" s="109" t="s">
        <v>1405</v>
      </c>
      <c r="E35" s="44" t="s">
        <v>1530</v>
      </c>
    </row>
    <row r="36" spans="1:6" ht="60">
      <c r="A36" s="44">
        <v>18</v>
      </c>
      <c r="B36" s="43">
        <v>7999.62</v>
      </c>
      <c r="C36" s="109" t="s">
        <v>1253</v>
      </c>
      <c r="D36" s="208" t="s">
        <v>1552</v>
      </c>
      <c r="E36" s="44" t="s">
        <v>1530</v>
      </c>
    </row>
    <row r="37" spans="1:6" ht="30">
      <c r="A37" s="44">
        <v>19</v>
      </c>
      <c r="B37" s="43">
        <v>2360.9</v>
      </c>
      <c r="C37" s="47" t="s">
        <v>615</v>
      </c>
      <c r="D37" s="109" t="s">
        <v>1551</v>
      </c>
      <c r="E37" s="44" t="s">
        <v>1530</v>
      </c>
    </row>
    <row r="38" spans="1:6" ht="30">
      <c r="A38" s="44">
        <v>20</v>
      </c>
      <c r="B38" s="43">
        <v>280</v>
      </c>
      <c r="C38" s="123" t="s">
        <v>207</v>
      </c>
      <c r="D38" s="109" t="s">
        <v>1550</v>
      </c>
      <c r="E38" s="44"/>
    </row>
    <row r="39" spans="1:6">
      <c r="A39" s="44">
        <v>21</v>
      </c>
      <c r="B39" s="43">
        <v>230.55</v>
      </c>
      <c r="C39" s="123" t="s">
        <v>250</v>
      </c>
      <c r="D39" s="109" t="s">
        <v>194</v>
      </c>
      <c r="E39" s="44" t="s">
        <v>1530</v>
      </c>
    </row>
    <row r="40" spans="1:6" ht="30">
      <c r="A40" s="44">
        <v>22</v>
      </c>
      <c r="B40" s="43">
        <v>47.6</v>
      </c>
      <c r="C40" s="123" t="s">
        <v>645</v>
      </c>
      <c r="D40" s="109" t="s">
        <v>1549</v>
      </c>
      <c r="E40" s="44" t="s">
        <v>1530</v>
      </c>
    </row>
    <row r="41" spans="1:6" ht="30">
      <c r="A41" s="44">
        <v>23</v>
      </c>
      <c r="B41" s="43">
        <v>275.41000000000003</v>
      </c>
      <c r="C41" s="123" t="s">
        <v>1476</v>
      </c>
      <c r="D41" s="109" t="s">
        <v>1548</v>
      </c>
      <c r="E41" s="44" t="s">
        <v>1530</v>
      </c>
    </row>
    <row r="42" spans="1:6" ht="30">
      <c r="A42" s="44">
        <v>24</v>
      </c>
      <c r="B42" s="43">
        <v>548.77</v>
      </c>
      <c r="C42" s="123" t="s">
        <v>1546</v>
      </c>
      <c r="D42" s="109" t="s">
        <v>1547</v>
      </c>
      <c r="E42" s="44" t="s">
        <v>1530</v>
      </c>
    </row>
    <row r="43" spans="1:6">
      <c r="A43" s="44">
        <v>25</v>
      </c>
      <c r="B43" s="83">
        <v>539.41999999999996</v>
      </c>
      <c r="C43" s="83" t="s">
        <v>1544</v>
      </c>
      <c r="D43" s="83" t="s">
        <v>1545</v>
      </c>
      <c r="E43" s="83" t="s">
        <v>1530</v>
      </c>
    </row>
    <row r="44" spans="1:6">
      <c r="A44" s="44">
        <v>26</v>
      </c>
      <c r="B44" s="43">
        <v>28.56</v>
      </c>
      <c r="C44" s="123" t="s">
        <v>707</v>
      </c>
      <c r="D44" s="109" t="s">
        <v>1540</v>
      </c>
      <c r="E44" s="44" t="s">
        <v>1530</v>
      </c>
    </row>
    <row r="45" spans="1:6">
      <c r="A45" s="44">
        <v>27</v>
      </c>
      <c r="B45" s="43">
        <v>566.14</v>
      </c>
      <c r="C45" s="123" t="s">
        <v>649</v>
      </c>
      <c r="D45" s="109" t="s">
        <v>1539</v>
      </c>
      <c r="E45" s="44" t="s">
        <v>1530</v>
      </c>
    </row>
    <row r="46" spans="1:6">
      <c r="A46" s="44">
        <v>28</v>
      </c>
      <c r="B46" s="43">
        <v>892.5</v>
      </c>
      <c r="C46" s="123" t="s">
        <v>815</v>
      </c>
      <c r="D46" s="109" t="s">
        <v>1538</v>
      </c>
      <c r="E46" s="44" t="s">
        <v>1530</v>
      </c>
    </row>
    <row r="47" spans="1:6" ht="30">
      <c r="A47" s="44">
        <v>29</v>
      </c>
      <c r="B47" s="43">
        <v>3141.6</v>
      </c>
      <c r="C47" s="123" t="s">
        <v>645</v>
      </c>
      <c r="D47" s="109" t="s">
        <v>1537</v>
      </c>
      <c r="E47" s="44" t="s">
        <v>1530</v>
      </c>
    </row>
    <row r="48" spans="1:6">
      <c r="A48" s="44">
        <v>30</v>
      </c>
      <c r="B48" s="43">
        <v>3136.35</v>
      </c>
      <c r="C48" s="123" t="s">
        <v>857</v>
      </c>
      <c r="D48" s="109" t="s">
        <v>161</v>
      </c>
      <c r="E48" s="44" t="s">
        <v>1530</v>
      </c>
    </row>
    <row r="49" spans="1:6">
      <c r="A49" s="44">
        <v>31</v>
      </c>
      <c r="B49" s="43">
        <v>4515.3500000000004</v>
      </c>
      <c r="C49" s="123" t="s">
        <v>663</v>
      </c>
      <c r="D49" s="45" t="s">
        <v>1509</v>
      </c>
      <c r="E49" s="44" t="s">
        <v>1530</v>
      </c>
    </row>
    <row r="50" spans="1:6" ht="30">
      <c r="A50" s="44">
        <v>32</v>
      </c>
      <c r="B50" s="43">
        <v>6247.5</v>
      </c>
      <c r="C50" s="123" t="s">
        <v>1535</v>
      </c>
      <c r="D50" s="109" t="s">
        <v>1536</v>
      </c>
      <c r="E50" s="44" t="s">
        <v>1530</v>
      </c>
    </row>
    <row r="51" spans="1:6">
      <c r="A51" s="44">
        <v>33</v>
      </c>
      <c r="B51" s="43">
        <v>1079.3699999999999</v>
      </c>
      <c r="C51" s="123" t="s">
        <v>1222</v>
      </c>
      <c r="D51" s="109" t="s">
        <v>161</v>
      </c>
      <c r="E51" s="44" t="s">
        <v>1530</v>
      </c>
    </row>
    <row r="52" spans="1:6">
      <c r="A52" s="44">
        <v>34</v>
      </c>
      <c r="B52" s="43">
        <v>257.04000000000002</v>
      </c>
      <c r="C52" s="123" t="s">
        <v>967</v>
      </c>
      <c r="D52" s="46" t="s">
        <v>1534</v>
      </c>
      <c r="E52" s="44" t="s">
        <v>1530</v>
      </c>
    </row>
    <row r="53" spans="1:6" ht="30">
      <c r="A53" s="44">
        <v>35</v>
      </c>
      <c r="B53" s="43">
        <v>114.78</v>
      </c>
      <c r="C53" s="123" t="s">
        <v>1126</v>
      </c>
      <c r="D53" s="109" t="s">
        <v>1533</v>
      </c>
      <c r="E53" s="44" t="s">
        <v>1530</v>
      </c>
    </row>
    <row r="54" spans="1:6">
      <c r="A54" s="44">
        <v>36</v>
      </c>
      <c r="B54" s="43">
        <v>9526.6</v>
      </c>
      <c r="C54" s="123" t="s">
        <v>171</v>
      </c>
      <c r="D54" s="109" t="s">
        <v>161</v>
      </c>
      <c r="E54" s="44" t="s">
        <v>1530</v>
      </c>
    </row>
    <row r="55" spans="1:6">
      <c r="A55" s="44">
        <v>37</v>
      </c>
      <c r="B55" s="43">
        <v>142.05000000000001</v>
      </c>
      <c r="C55" s="123" t="s">
        <v>1434</v>
      </c>
      <c r="D55" s="109" t="s">
        <v>161</v>
      </c>
      <c r="E55" s="44" t="s">
        <v>1530</v>
      </c>
    </row>
    <row r="56" spans="1:6" ht="30">
      <c r="A56" s="44">
        <v>38</v>
      </c>
      <c r="B56" s="43">
        <v>101.75</v>
      </c>
      <c r="C56" s="123" t="s">
        <v>1372</v>
      </c>
      <c r="D56" s="109" t="s">
        <v>1532</v>
      </c>
      <c r="E56" s="44" t="s">
        <v>1530</v>
      </c>
    </row>
    <row r="57" spans="1:6" s="90" customFormat="1" ht="30">
      <c r="A57" s="44">
        <v>39</v>
      </c>
      <c r="B57" s="43">
        <v>210</v>
      </c>
      <c r="C57" s="123" t="s">
        <v>34</v>
      </c>
      <c r="D57" s="109" t="s">
        <v>1531</v>
      </c>
      <c r="E57" s="44" t="s">
        <v>1530</v>
      </c>
      <c r="F57" s="265"/>
    </row>
    <row r="58" spans="1:6" s="90" customFormat="1">
      <c r="A58" s="44">
        <v>40</v>
      </c>
      <c r="B58" s="43">
        <v>2102.61</v>
      </c>
      <c r="C58" s="123" t="s">
        <v>1541</v>
      </c>
      <c r="D58" s="109" t="s">
        <v>1542</v>
      </c>
      <c r="E58" s="44" t="s">
        <v>1543</v>
      </c>
      <c r="F58" s="265"/>
    </row>
    <row r="59" spans="1:6" ht="15" customHeight="1">
      <c r="A59" s="44">
        <v>41</v>
      </c>
      <c r="B59" s="43">
        <v>150</v>
      </c>
      <c r="C59" s="123" t="s">
        <v>34</v>
      </c>
      <c r="D59" s="109" t="s">
        <v>48</v>
      </c>
      <c r="E59" s="44" t="s">
        <v>1529</v>
      </c>
    </row>
    <row r="60" spans="1:6">
      <c r="A60" s="147"/>
      <c r="B60" s="309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 s="151" customFormat="1" ht="12.75">
      <c r="A63" s="337" t="s">
        <v>574</v>
      </c>
      <c r="B63" s="337"/>
      <c r="C63" s="306"/>
      <c r="E63" s="152"/>
      <c r="F63" s="266"/>
    </row>
    <row r="64" spans="1:6" s="258" customFormat="1" ht="12.75">
      <c r="A64" s="337" t="s">
        <v>575</v>
      </c>
      <c r="B64" s="337"/>
      <c r="C64" s="337"/>
      <c r="D64" s="151" t="s">
        <v>896</v>
      </c>
      <c r="E64" s="152"/>
      <c r="F64" s="267"/>
    </row>
    <row r="65" spans="1:6" s="258" customFormat="1" ht="12.75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2.75">
      <c r="A66" s="211"/>
      <c r="B66" s="153"/>
      <c r="C66" s="151"/>
      <c r="D66" s="151"/>
      <c r="E66" s="190" t="s">
        <v>1081</v>
      </c>
      <c r="F66" s="267"/>
    </row>
  </sheetData>
  <autoFilter ref="A18:M59"/>
  <mergeCells count="10">
    <mergeCell ref="A11:E11"/>
    <mergeCell ref="A17:E17"/>
    <mergeCell ref="A63:B63"/>
    <mergeCell ref="A64:C64"/>
    <mergeCell ref="A1:E1"/>
    <mergeCell ref="A3:E3"/>
    <mergeCell ref="A5:E5"/>
    <mergeCell ref="A6:E6"/>
    <mergeCell ref="A7:E7"/>
    <mergeCell ref="A10:E10"/>
  </mergeCells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7"/>
  <sheetViews>
    <sheetView topLeftCell="A15" workbookViewId="0">
      <selection activeCell="D26" sqref="D26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38" t="s">
        <v>16</v>
      </c>
      <c r="B1" s="338"/>
      <c r="C1" s="338"/>
      <c r="D1" s="338"/>
      <c r="E1" s="338"/>
      <c r="F1" s="261"/>
    </row>
    <row r="2" spans="1:8" s="115" customFormat="1">
      <c r="A2" s="302"/>
      <c r="B2" s="302"/>
      <c r="C2" s="302"/>
      <c r="D2" s="302"/>
      <c r="E2" s="302"/>
      <c r="F2" s="261"/>
    </row>
    <row r="3" spans="1:8" s="115" customFormat="1">
      <c r="A3" s="339"/>
      <c r="B3" s="339"/>
      <c r="C3" s="339"/>
      <c r="D3" s="339"/>
      <c r="E3" s="339"/>
      <c r="F3" s="262" t="s">
        <v>1426</v>
      </c>
      <c r="G3" s="304">
        <v>796</v>
      </c>
      <c r="H3" s="116" t="s">
        <v>1427</v>
      </c>
    </row>
    <row r="4" spans="1:8" s="115" customFormat="1">
      <c r="A4" s="303"/>
      <c r="B4" s="303"/>
      <c r="C4" s="303"/>
      <c r="D4" s="303"/>
      <c r="E4" s="303"/>
      <c r="F4" s="262"/>
      <c r="G4" s="304"/>
      <c r="H4" s="116"/>
    </row>
    <row r="5" spans="1:8" s="115" customFormat="1">
      <c r="A5" s="339"/>
      <c r="B5" s="339"/>
      <c r="C5" s="339"/>
      <c r="D5" s="339"/>
      <c r="E5" s="339"/>
      <c r="F5" s="262" t="s">
        <v>1429</v>
      </c>
      <c r="G5" s="305">
        <v>29352</v>
      </c>
      <c r="H5" s="116" t="s">
        <v>1427</v>
      </c>
    </row>
    <row r="6" spans="1:8" s="115" customFormat="1">
      <c r="A6" s="339" t="s">
        <v>1312</v>
      </c>
      <c r="B6" s="339"/>
      <c r="C6" s="339"/>
      <c r="D6" s="339"/>
      <c r="E6" s="339"/>
      <c r="F6" s="261"/>
      <c r="G6" s="285">
        <f>SUM(G3:G5)</f>
        <v>30148</v>
      </c>
    </row>
    <row r="7" spans="1:8" s="115" customFormat="1">
      <c r="A7" s="339" t="s">
        <v>1490</v>
      </c>
      <c r="B7" s="339"/>
      <c r="C7" s="339"/>
      <c r="D7" s="339"/>
      <c r="E7" s="339"/>
      <c r="F7" s="261"/>
      <c r="G7" s="274"/>
    </row>
    <row r="8" spans="1:8" s="115" customFormat="1">
      <c r="A8" s="303"/>
      <c r="B8" s="303"/>
      <c r="C8" s="303"/>
      <c r="D8" s="303"/>
      <c r="E8" s="303"/>
      <c r="F8" s="261"/>
      <c r="G8" s="274"/>
    </row>
    <row r="9" spans="1:8" s="115" customFormat="1">
      <c r="A9" s="303"/>
      <c r="B9" s="303"/>
      <c r="C9" s="303"/>
      <c r="D9" s="303"/>
      <c r="E9" s="303"/>
      <c r="F9" s="261"/>
      <c r="G9" s="274"/>
    </row>
    <row r="10" spans="1:8" s="115" customFormat="1">
      <c r="A10" s="339"/>
      <c r="B10" s="339"/>
      <c r="C10" s="339"/>
      <c r="D10" s="339"/>
      <c r="E10" s="339"/>
      <c r="F10" s="261"/>
      <c r="G10" s="274"/>
    </row>
    <row r="11" spans="1:8" s="116" customFormat="1">
      <c r="A11" s="340" t="s">
        <v>2</v>
      </c>
      <c r="B11" s="340"/>
      <c r="C11" s="340"/>
      <c r="D11" s="340"/>
      <c r="E11" s="340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177956</v>
      </c>
      <c r="C13" s="121" t="s">
        <v>1059</v>
      </c>
      <c r="D13" s="122" t="s">
        <v>948</v>
      </c>
      <c r="E13" s="212" t="s">
        <v>1493</v>
      </c>
      <c r="F13" s="197"/>
      <c r="G13" s="275"/>
    </row>
    <row r="14" spans="1:8" s="116" customFormat="1">
      <c r="A14" s="127">
        <v>2</v>
      </c>
      <c r="B14" s="128">
        <v>4520</v>
      </c>
      <c r="C14" s="123" t="s">
        <v>945</v>
      </c>
      <c r="D14" s="148" t="s">
        <v>946</v>
      </c>
      <c r="E14" s="212" t="s">
        <v>1493</v>
      </c>
      <c r="F14" s="262"/>
    </row>
    <row r="15" spans="1:8" s="116" customFormat="1">
      <c r="A15" s="127">
        <v>3</v>
      </c>
      <c r="B15" s="128">
        <v>32639</v>
      </c>
      <c r="C15" s="123" t="s">
        <v>34</v>
      </c>
      <c r="D15" s="122" t="s">
        <v>947</v>
      </c>
      <c r="E15" s="212" t="s">
        <v>1491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45" t="s">
        <v>8</v>
      </c>
      <c r="B17" s="345"/>
      <c r="C17" s="345"/>
      <c r="D17" s="345"/>
      <c r="E17" s="345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2366.85</v>
      </c>
      <c r="C19" s="47" t="s">
        <v>615</v>
      </c>
      <c r="D19" s="109" t="s">
        <v>1470</v>
      </c>
      <c r="E19" s="44" t="s">
        <v>1516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30">
      <c r="A20" s="44">
        <v>2</v>
      </c>
      <c r="B20" s="43">
        <v>357</v>
      </c>
      <c r="C20" s="47" t="s">
        <v>858</v>
      </c>
      <c r="D20" s="109" t="s">
        <v>1517</v>
      </c>
      <c r="E20" s="44" t="s">
        <v>1516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2039.28</v>
      </c>
      <c r="C21" s="123" t="s">
        <v>810</v>
      </c>
      <c r="D21" s="85" t="s">
        <v>1518</v>
      </c>
      <c r="E21" s="44" t="s">
        <v>1516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450.68</v>
      </c>
      <c r="C22" s="47" t="s">
        <v>1519</v>
      </c>
      <c r="D22" s="109" t="s">
        <v>194</v>
      </c>
      <c r="E22" s="44" t="s">
        <v>1516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111.86</v>
      </c>
      <c r="C23" s="47" t="s">
        <v>893</v>
      </c>
      <c r="D23" s="109" t="s">
        <v>1520</v>
      </c>
      <c r="E23" s="44" t="s">
        <v>1516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76</v>
      </c>
      <c r="C24" s="47" t="s">
        <v>1521</v>
      </c>
      <c r="D24" s="109" t="s">
        <v>1522</v>
      </c>
      <c r="E24" s="44" t="s">
        <v>1516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220.55</v>
      </c>
      <c r="C25" s="47" t="s">
        <v>162</v>
      </c>
      <c r="D25" s="85" t="s">
        <v>1523</v>
      </c>
      <c r="E25" s="44" t="s">
        <v>1516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30">
      <c r="A26" s="44">
        <v>8</v>
      </c>
      <c r="B26" s="43">
        <v>664.25</v>
      </c>
      <c r="C26" s="47" t="s">
        <v>1524</v>
      </c>
      <c r="D26" s="149" t="s">
        <v>1405</v>
      </c>
      <c r="E26" s="44" t="s">
        <v>1516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26625.05</v>
      </c>
      <c r="C27" s="47" t="s">
        <v>166</v>
      </c>
      <c r="D27" s="45" t="s">
        <v>1525</v>
      </c>
      <c r="E27" s="44" t="s">
        <v>1516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1326.28</v>
      </c>
      <c r="C28" s="83" t="s">
        <v>160</v>
      </c>
      <c r="D28" s="109" t="s">
        <v>161</v>
      </c>
      <c r="E28" s="84" t="s">
        <v>1516</v>
      </c>
    </row>
    <row r="29" spans="1:13" ht="14.1" customHeight="1">
      <c r="A29" s="44">
        <v>11</v>
      </c>
      <c r="B29" s="75">
        <v>731.47</v>
      </c>
      <c r="C29" s="83" t="s">
        <v>184</v>
      </c>
      <c r="D29" s="109" t="s">
        <v>275</v>
      </c>
      <c r="E29" s="84" t="s">
        <v>1516</v>
      </c>
    </row>
    <row r="30" spans="1:13" s="90" customFormat="1" ht="30">
      <c r="A30" s="44">
        <v>12</v>
      </c>
      <c r="B30" s="43">
        <v>1162.6300000000001</v>
      </c>
      <c r="C30" s="47" t="s">
        <v>239</v>
      </c>
      <c r="D30" s="109" t="s">
        <v>1526</v>
      </c>
      <c r="E30" s="44" t="s">
        <v>1516</v>
      </c>
      <c r="F30" s="265"/>
    </row>
    <row r="31" spans="1:13" ht="14.1" customHeight="1">
      <c r="A31" s="44">
        <v>13</v>
      </c>
      <c r="B31" s="75">
        <v>561.69000000000005</v>
      </c>
      <c r="C31" s="83" t="s">
        <v>953</v>
      </c>
      <c r="D31" s="85" t="s">
        <v>161</v>
      </c>
      <c r="E31" s="84" t="s">
        <v>1516</v>
      </c>
    </row>
    <row r="32" spans="1:13" ht="14.1" customHeight="1">
      <c r="A32" s="44">
        <v>14</v>
      </c>
      <c r="B32" s="75">
        <v>272.83999999999997</v>
      </c>
      <c r="C32" s="83" t="s">
        <v>1508</v>
      </c>
      <c r="D32" s="85" t="s">
        <v>269</v>
      </c>
      <c r="E32" s="84" t="s">
        <v>1516</v>
      </c>
    </row>
    <row r="33" spans="1:6" s="90" customFormat="1" ht="30">
      <c r="A33" s="44">
        <v>15</v>
      </c>
      <c r="B33" s="43">
        <v>187.29</v>
      </c>
      <c r="C33" s="47" t="s">
        <v>645</v>
      </c>
      <c r="D33" s="109" t="s">
        <v>1527</v>
      </c>
      <c r="E33" s="43" t="s">
        <v>1516</v>
      </c>
      <c r="F33" s="265"/>
    </row>
    <row r="34" spans="1:6">
      <c r="A34" s="44">
        <v>16</v>
      </c>
      <c r="B34" s="43">
        <v>1080.04</v>
      </c>
      <c r="C34" s="83" t="s">
        <v>596</v>
      </c>
      <c r="D34" s="85" t="s">
        <v>1335</v>
      </c>
      <c r="E34" s="44" t="s">
        <v>1504</v>
      </c>
    </row>
    <row r="35" spans="1:6" ht="30">
      <c r="A35" s="44">
        <v>17</v>
      </c>
      <c r="B35" s="43">
        <v>51.6</v>
      </c>
      <c r="C35" s="123" t="s">
        <v>795</v>
      </c>
      <c r="D35" s="109" t="s">
        <v>1506</v>
      </c>
      <c r="E35" s="44" t="s">
        <v>1507</v>
      </c>
    </row>
    <row r="36" spans="1:6">
      <c r="A36" s="44">
        <v>18</v>
      </c>
      <c r="B36" s="43">
        <v>507.89</v>
      </c>
      <c r="C36" s="123" t="s">
        <v>1508</v>
      </c>
      <c r="D36" s="109" t="s">
        <v>269</v>
      </c>
      <c r="E36" s="44" t="s">
        <v>1507</v>
      </c>
    </row>
    <row r="37" spans="1:6">
      <c r="A37" s="44">
        <v>19</v>
      </c>
      <c r="B37" s="43">
        <v>731.47</v>
      </c>
      <c r="C37" s="123" t="s">
        <v>184</v>
      </c>
      <c r="D37" s="109" t="s">
        <v>325</v>
      </c>
      <c r="E37" s="44" t="s">
        <v>1507</v>
      </c>
    </row>
    <row r="38" spans="1:6">
      <c r="A38" s="44">
        <v>20</v>
      </c>
      <c r="B38" s="43">
        <v>4500</v>
      </c>
      <c r="C38" s="123" t="s">
        <v>663</v>
      </c>
      <c r="D38" s="45" t="s">
        <v>1510</v>
      </c>
      <c r="E38" s="44" t="s">
        <v>1507</v>
      </c>
    </row>
    <row r="39" spans="1:6" ht="30">
      <c r="A39" s="44">
        <v>21</v>
      </c>
      <c r="B39" s="43">
        <v>127.53</v>
      </c>
      <c r="C39" s="123" t="s">
        <v>1511</v>
      </c>
      <c r="D39" s="109" t="s">
        <v>1512</v>
      </c>
      <c r="E39" s="44" t="s">
        <v>1507</v>
      </c>
    </row>
    <row r="40" spans="1:6">
      <c r="A40" s="44">
        <v>22</v>
      </c>
      <c r="B40" s="43">
        <v>9526.6</v>
      </c>
      <c r="C40" s="123" t="s">
        <v>691</v>
      </c>
      <c r="D40" s="109" t="s">
        <v>161</v>
      </c>
      <c r="E40" s="44" t="s">
        <v>1507</v>
      </c>
    </row>
    <row r="41" spans="1:6">
      <c r="A41" s="44">
        <v>23</v>
      </c>
      <c r="B41" s="43">
        <v>3532.28</v>
      </c>
      <c r="C41" s="123" t="s">
        <v>186</v>
      </c>
      <c r="D41" s="109" t="s">
        <v>161</v>
      </c>
      <c r="E41" s="44" t="s">
        <v>1507</v>
      </c>
    </row>
    <row r="42" spans="1:6" ht="30">
      <c r="A42" s="44">
        <v>24</v>
      </c>
      <c r="B42" s="43">
        <v>1670.45</v>
      </c>
      <c r="C42" s="123" t="s">
        <v>707</v>
      </c>
      <c r="D42" s="109" t="s">
        <v>1405</v>
      </c>
      <c r="E42" s="44" t="s">
        <v>1507</v>
      </c>
    </row>
    <row r="43" spans="1:6" ht="30">
      <c r="A43" s="44">
        <v>25</v>
      </c>
      <c r="B43" s="43">
        <v>64.27</v>
      </c>
      <c r="C43" s="123" t="s">
        <v>707</v>
      </c>
      <c r="D43" s="109" t="s">
        <v>1517</v>
      </c>
      <c r="E43" s="44" t="s">
        <v>1507</v>
      </c>
    </row>
    <row r="44" spans="1:6" ht="30">
      <c r="A44" s="44">
        <v>26</v>
      </c>
      <c r="B44" s="43">
        <v>310.58999999999997</v>
      </c>
      <c r="C44" s="123" t="s">
        <v>184</v>
      </c>
      <c r="D44" s="109" t="s">
        <v>1513</v>
      </c>
      <c r="E44" s="44" t="s">
        <v>1507</v>
      </c>
    </row>
    <row r="45" spans="1:6">
      <c r="A45" s="44">
        <v>27</v>
      </c>
      <c r="B45" s="43">
        <v>161.66999999999999</v>
      </c>
      <c r="C45" s="123" t="s">
        <v>1242</v>
      </c>
      <c r="D45" s="109" t="s">
        <v>1514</v>
      </c>
      <c r="E45" s="44" t="s">
        <v>1507</v>
      </c>
    </row>
    <row r="46" spans="1:6" ht="30">
      <c r="A46" s="44">
        <v>28</v>
      </c>
      <c r="B46" s="43">
        <v>113.05</v>
      </c>
      <c r="C46" s="123" t="s">
        <v>1372</v>
      </c>
      <c r="D46" s="109" t="s">
        <v>1515</v>
      </c>
      <c r="E46" s="44" t="s">
        <v>1507</v>
      </c>
    </row>
    <row r="47" spans="1:6" s="90" customFormat="1" ht="15" customHeight="1">
      <c r="A47" s="44">
        <v>29</v>
      </c>
      <c r="B47" s="43">
        <v>10</v>
      </c>
      <c r="C47" s="123" t="s">
        <v>34</v>
      </c>
      <c r="D47" s="109" t="s">
        <v>48</v>
      </c>
      <c r="E47" s="44" t="s">
        <v>1491</v>
      </c>
      <c r="F47" s="265"/>
    </row>
    <row r="48" spans="1:6" s="90" customFormat="1">
      <c r="A48" s="44">
        <v>30</v>
      </c>
      <c r="B48" s="43">
        <v>15.35</v>
      </c>
      <c r="C48" s="123" t="s">
        <v>663</v>
      </c>
      <c r="D48" s="45" t="s">
        <v>1509</v>
      </c>
      <c r="E48" s="44" t="s">
        <v>1495</v>
      </c>
      <c r="F48" s="265"/>
    </row>
    <row r="49" spans="1:6" s="90" customFormat="1" ht="45">
      <c r="A49" s="44">
        <v>31</v>
      </c>
      <c r="B49" s="43">
        <v>386.46</v>
      </c>
      <c r="C49" s="123" t="s">
        <v>567</v>
      </c>
      <c r="D49" s="85" t="s">
        <v>1503</v>
      </c>
      <c r="E49" s="44" t="s">
        <v>1495</v>
      </c>
      <c r="F49" s="265"/>
    </row>
    <row r="50" spans="1:6" s="90" customFormat="1" ht="30">
      <c r="A50" s="44">
        <v>32</v>
      </c>
      <c r="B50" s="43">
        <v>1190</v>
      </c>
      <c r="C50" s="123" t="s">
        <v>1439</v>
      </c>
      <c r="D50" s="85" t="s">
        <v>1502</v>
      </c>
      <c r="E50" s="44" t="s">
        <v>1495</v>
      </c>
      <c r="F50" s="265"/>
    </row>
    <row r="51" spans="1:6" s="90" customFormat="1">
      <c r="A51" s="44">
        <v>33</v>
      </c>
      <c r="B51" s="43">
        <v>117.81</v>
      </c>
      <c r="C51" s="123" t="s">
        <v>400</v>
      </c>
      <c r="D51" s="85" t="s">
        <v>1501</v>
      </c>
      <c r="E51" s="44" t="s">
        <v>1495</v>
      </c>
      <c r="F51" s="265"/>
    </row>
    <row r="52" spans="1:6" s="90" customFormat="1">
      <c r="A52" s="44">
        <v>34</v>
      </c>
      <c r="B52" s="43">
        <v>1274.55</v>
      </c>
      <c r="C52" s="123" t="s">
        <v>810</v>
      </c>
      <c r="D52" s="85" t="s">
        <v>1500</v>
      </c>
      <c r="E52" s="44" t="s">
        <v>1495</v>
      </c>
      <c r="F52" s="265"/>
    </row>
    <row r="53" spans="1:6" s="90" customFormat="1">
      <c r="A53" s="44">
        <v>35</v>
      </c>
      <c r="B53" s="43">
        <v>485.03</v>
      </c>
      <c r="C53" s="123" t="s">
        <v>1498</v>
      </c>
      <c r="D53" s="85" t="s">
        <v>1499</v>
      </c>
      <c r="E53" s="44" t="s">
        <v>1495</v>
      </c>
      <c r="F53" s="265"/>
    </row>
    <row r="54" spans="1:6" s="90" customFormat="1">
      <c r="A54" s="44">
        <v>36</v>
      </c>
      <c r="B54" s="43">
        <v>509.4</v>
      </c>
      <c r="C54" s="123" t="s">
        <v>251</v>
      </c>
      <c r="D54" s="85" t="s">
        <v>1497</v>
      </c>
      <c r="E54" s="44" t="s">
        <v>1495</v>
      </c>
      <c r="F54" s="265"/>
    </row>
    <row r="55" spans="1:6" s="90" customFormat="1" ht="30">
      <c r="A55" s="44">
        <v>37</v>
      </c>
      <c r="B55" s="43">
        <v>680</v>
      </c>
      <c r="C55" s="123" t="s">
        <v>707</v>
      </c>
      <c r="D55" s="109" t="s">
        <v>1488</v>
      </c>
      <c r="E55" s="44" t="s">
        <v>1495</v>
      </c>
      <c r="F55" s="265"/>
    </row>
    <row r="56" spans="1:6" s="90" customFormat="1" ht="30">
      <c r="A56" s="44">
        <v>38</v>
      </c>
      <c r="B56" s="43">
        <v>187.29</v>
      </c>
      <c r="C56" s="123" t="s">
        <v>645</v>
      </c>
      <c r="D56" s="109" t="s">
        <v>1496</v>
      </c>
      <c r="E56" s="44" t="s">
        <v>1495</v>
      </c>
      <c r="F56" s="265"/>
    </row>
    <row r="57" spans="1:6" s="90" customFormat="1" ht="30">
      <c r="A57" s="44">
        <v>39</v>
      </c>
      <c r="B57" s="43">
        <v>583.52</v>
      </c>
      <c r="C57" s="123" t="s">
        <v>456</v>
      </c>
      <c r="D57" s="109" t="s">
        <v>281</v>
      </c>
      <c r="E57" s="44" t="s">
        <v>1495</v>
      </c>
      <c r="F57" s="265"/>
    </row>
    <row r="58" spans="1:6" s="90" customFormat="1">
      <c r="A58" s="44">
        <v>40</v>
      </c>
      <c r="B58" s="43">
        <v>232.84</v>
      </c>
      <c r="C58" s="123" t="s">
        <v>1494</v>
      </c>
      <c r="D58" s="109" t="s">
        <v>194</v>
      </c>
      <c r="E58" s="44" t="s">
        <v>1495</v>
      </c>
      <c r="F58" s="265"/>
    </row>
    <row r="59" spans="1:6">
      <c r="A59" s="44">
        <v>41</v>
      </c>
      <c r="B59" s="43">
        <v>50</v>
      </c>
      <c r="C59" s="123" t="s">
        <v>34</v>
      </c>
      <c r="D59" s="109" t="s">
        <v>71</v>
      </c>
      <c r="E59" s="44" t="s">
        <v>1492</v>
      </c>
    </row>
    <row r="60" spans="1:6">
      <c r="A60" s="147"/>
      <c r="B60" s="137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>
      <c r="A63" s="147"/>
      <c r="B63" s="137"/>
      <c r="C63" s="136"/>
      <c r="D63" s="136"/>
      <c r="E63" s="286"/>
    </row>
    <row r="64" spans="1:6" s="151" customFormat="1" ht="12.75">
      <c r="A64" s="337" t="s">
        <v>574</v>
      </c>
      <c r="B64" s="337"/>
      <c r="C64" s="301"/>
      <c r="E64" s="152"/>
      <c r="F64" s="266"/>
    </row>
    <row r="65" spans="1:6" s="258" customFormat="1" ht="12.75">
      <c r="A65" s="337" t="s">
        <v>575</v>
      </c>
      <c r="B65" s="337"/>
      <c r="C65" s="337"/>
      <c r="D65" s="151" t="s">
        <v>896</v>
      </c>
      <c r="E65" s="152"/>
      <c r="F65" s="267"/>
    </row>
    <row r="66" spans="1:6" s="258" customFormat="1" ht="12.75">
      <c r="A66" s="211"/>
      <c r="B66" s="153"/>
      <c r="C66" s="151"/>
      <c r="D66" s="151" t="s">
        <v>897</v>
      </c>
      <c r="E66" s="190" t="s">
        <v>898</v>
      </c>
      <c r="F66" s="267"/>
    </row>
    <row r="67" spans="1:6" s="258" customFormat="1" ht="12.75">
      <c r="A67" s="211"/>
      <c r="B67" s="153"/>
      <c r="C67" s="151"/>
      <c r="D67" s="151"/>
      <c r="E67" s="190" t="s">
        <v>1081</v>
      </c>
      <c r="F67" s="267"/>
    </row>
  </sheetData>
  <mergeCells count="10">
    <mergeCell ref="A11:E11"/>
    <mergeCell ref="A17:E17"/>
    <mergeCell ref="A64:B64"/>
    <mergeCell ref="A65:C65"/>
    <mergeCell ref="A1:E1"/>
    <mergeCell ref="A3:E3"/>
    <mergeCell ref="A5:E5"/>
    <mergeCell ref="A6:E6"/>
    <mergeCell ref="A7:E7"/>
    <mergeCell ref="A10:E10"/>
  </mergeCell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1"/>
  <sheetViews>
    <sheetView topLeftCell="A13" workbookViewId="0">
      <selection activeCell="D27" sqref="D27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38" t="s">
        <v>16</v>
      </c>
      <c r="B1" s="338"/>
      <c r="C1" s="338"/>
      <c r="D1" s="338"/>
      <c r="E1" s="338"/>
      <c r="F1" s="261"/>
    </row>
    <row r="2" spans="1:8" s="115" customFormat="1">
      <c r="A2" s="297"/>
      <c r="B2" s="297"/>
      <c r="C2" s="297"/>
      <c r="D2" s="297"/>
      <c r="E2" s="297"/>
      <c r="F2" s="261"/>
    </row>
    <row r="3" spans="1:8" s="115" customFormat="1" ht="14.1" customHeight="1">
      <c r="A3" s="339"/>
      <c r="B3" s="339"/>
      <c r="C3" s="339"/>
      <c r="D3" s="339"/>
      <c r="E3" s="339"/>
      <c r="F3" s="271" t="s">
        <v>1426</v>
      </c>
      <c r="G3" s="272">
        <v>796</v>
      </c>
      <c r="H3" s="273" t="s">
        <v>1427</v>
      </c>
    </row>
    <row r="4" spans="1:8" s="115" customFormat="1" ht="14.1" customHeight="1">
      <c r="A4" s="298"/>
      <c r="B4" s="298"/>
      <c r="C4" s="298"/>
      <c r="D4" s="298"/>
      <c r="E4" s="298"/>
      <c r="F4" s="271"/>
      <c r="G4" s="272"/>
      <c r="H4" s="273"/>
    </row>
    <row r="5" spans="1:8" s="115" customFormat="1" ht="14.1" customHeight="1">
      <c r="A5" s="339"/>
      <c r="B5" s="339"/>
      <c r="C5" s="339"/>
      <c r="D5" s="339"/>
      <c r="E5" s="339"/>
      <c r="F5" s="271" t="s">
        <v>1429</v>
      </c>
      <c r="G5" s="277">
        <v>29352</v>
      </c>
      <c r="H5" s="273" t="s">
        <v>1427</v>
      </c>
    </row>
    <row r="6" spans="1:8" s="115" customFormat="1" ht="14.1" customHeight="1">
      <c r="A6" s="339" t="s">
        <v>1312</v>
      </c>
      <c r="B6" s="339"/>
      <c r="C6" s="339"/>
      <c r="D6" s="339"/>
      <c r="E6" s="339"/>
      <c r="F6" s="261"/>
      <c r="G6" s="285">
        <f>SUM(G3:G5)</f>
        <v>30148</v>
      </c>
    </row>
    <row r="7" spans="1:8" s="115" customFormat="1" ht="14.1" customHeight="1">
      <c r="A7" s="339" t="s">
        <v>1465</v>
      </c>
      <c r="B7" s="339"/>
      <c r="C7" s="339"/>
      <c r="D7" s="339"/>
      <c r="E7" s="339"/>
      <c r="F7" s="261"/>
      <c r="G7" s="274"/>
    </row>
    <row r="8" spans="1:8" s="115" customFormat="1" ht="14.1" customHeight="1">
      <c r="A8" s="298"/>
      <c r="B8" s="298"/>
      <c r="C8" s="298"/>
      <c r="D8" s="298"/>
      <c r="E8" s="298"/>
      <c r="F8" s="261"/>
      <c r="G8" s="274"/>
    </row>
    <row r="9" spans="1:8" s="115" customFormat="1" ht="14.1" customHeight="1">
      <c r="A9" s="298"/>
      <c r="B9" s="298"/>
      <c r="C9" s="298"/>
      <c r="D9" s="298"/>
      <c r="E9" s="298"/>
      <c r="F9" s="261"/>
      <c r="G9" s="274"/>
    </row>
    <row r="10" spans="1:8" s="115" customFormat="1" ht="14.1" customHeight="1">
      <c r="A10" s="339"/>
      <c r="B10" s="339"/>
      <c r="C10" s="339"/>
      <c r="D10" s="339"/>
      <c r="E10" s="339"/>
      <c r="F10" s="261"/>
      <c r="G10" s="274"/>
    </row>
    <row r="11" spans="1:8" s="116" customFormat="1" ht="14.1" customHeight="1">
      <c r="A11" s="340" t="s">
        <v>2</v>
      </c>
      <c r="B11" s="340"/>
      <c r="C11" s="340"/>
      <c r="D11" s="340"/>
      <c r="E11" s="340"/>
      <c r="F11" s="262"/>
      <c r="G11" s="275"/>
    </row>
    <row r="12" spans="1:8" s="119" customFormat="1" ht="14.1" customHeight="1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 ht="14.1" customHeight="1">
      <c r="A13" s="127">
        <v>1</v>
      </c>
      <c r="B13" s="299">
        <v>213784</v>
      </c>
      <c r="C13" s="121" t="s">
        <v>1059</v>
      </c>
      <c r="D13" s="122" t="s">
        <v>948</v>
      </c>
      <c r="E13" s="212" t="s">
        <v>1468</v>
      </c>
      <c r="F13" s="197"/>
      <c r="G13" s="275"/>
    </row>
    <row r="14" spans="1:8" s="116" customFormat="1" ht="14.1" customHeight="1">
      <c r="A14" s="127">
        <v>2</v>
      </c>
      <c r="B14" s="299">
        <v>4509</v>
      </c>
      <c r="C14" s="123" t="s">
        <v>945</v>
      </c>
      <c r="D14" s="148" t="s">
        <v>946</v>
      </c>
      <c r="E14" s="212" t="s">
        <v>1468</v>
      </c>
      <c r="F14" s="262"/>
    </row>
    <row r="15" spans="1:8" s="116" customFormat="1" ht="14.1" customHeight="1">
      <c r="A15" s="127">
        <v>3</v>
      </c>
      <c r="B15" s="299">
        <v>33208</v>
      </c>
      <c r="C15" s="123" t="s">
        <v>34</v>
      </c>
      <c r="D15" s="122" t="s">
        <v>947</v>
      </c>
      <c r="E15" s="212" t="s">
        <v>1467</v>
      </c>
      <c r="F15" s="262"/>
    </row>
    <row r="16" spans="1:8" s="115" customFormat="1" ht="14.1" customHeight="1">
      <c r="A16" s="290"/>
      <c r="B16" s="291"/>
      <c r="C16" s="292"/>
      <c r="D16" s="293"/>
      <c r="E16" s="294"/>
      <c r="F16" s="261"/>
    </row>
    <row r="17" spans="1:13" ht="14.1" customHeight="1">
      <c r="A17" s="345" t="s">
        <v>8</v>
      </c>
      <c r="B17" s="345"/>
      <c r="C17" s="345"/>
      <c r="D17" s="345"/>
      <c r="E17" s="345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2380.0500000000002</v>
      </c>
      <c r="C19" s="47" t="s">
        <v>615</v>
      </c>
      <c r="D19" s="109" t="s">
        <v>1470</v>
      </c>
      <c r="E19" s="44" t="s">
        <v>1471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4.1" customHeight="1">
      <c r="A20" s="44">
        <v>2</v>
      </c>
      <c r="B20" s="43">
        <v>27512.55</v>
      </c>
      <c r="C20" s="47" t="s">
        <v>166</v>
      </c>
      <c r="D20" s="109" t="s">
        <v>1482</v>
      </c>
      <c r="E20" s="44" t="s">
        <v>1469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790.08</v>
      </c>
      <c r="C21" s="47" t="s">
        <v>235</v>
      </c>
      <c r="D21" s="109" t="s">
        <v>1405</v>
      </c>
      <c r="E21" s="44" t="s">
        <v>1469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3307.09</v>
      </c>
      <c r="C22" s="47" t="s">
        <v>186</v>
      </c>
      <c r="D22" s="109" t="s">
        <v>161</v>
      </c>
      <c r="E22" s="44" t="s">
        <v>1469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1522.91</v>
      </c>
      <c r="C23" s="47" t="s">
        <v>160</v>
      </c>
      <c r="D23" s="109" t="s">
        <v>161</v>
      </c>
      <c r="E23" s="44" t="s">
        <v>1469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578.41</v>
      </c>
      <c r="C24" s="47" t="s">
        <v>1040</v>
      </c>
      <c r="D24" s="109" t="s">
        <v>161</v>
      </c>
      <c r="E24" s="44" t="s">
        <v>1469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4.1" customHeight="1">
      <c r="A25" s="44">
        <v>7</v>
      </c>
      <c r="B25" s="43">
        <v>714</v>
      </c>
      <c r="C25" s="47" t="s">
        <v>1479</v>
      </c>
      <c r="D25" s="109" t="s">
        <v>1480</v>
      </c>
      <c r="E25" s="44" t="s">
        <v>1481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4.1" customHeight="1">
      <c r="A26" s="44">
        <v>8</v>
      </c>
      <c r="B26" s="43">
        <v>149.84</v>
      </c>
      <c r="C26" s="47" t="s">
        <v>251</v>
      </c>
      <c r="D26" s="300" t="s">
        <v>1478</v>
      </c>
      <c r="E26" s="44" t="s">
        <v>1469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111.86</v>
      </c>
      <c r="C27" s="47" t="s">
        <v>893</v>
      </c>
      <c r="D27" s="109" t="s">
        <v>1477</v>
      </c>
      <c r="E27" s="44" t="s">
        <v>1469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235.68</v>
      </c>
      <c r="C28" s="83" t="s">
        <v>645</v>
      </c>
      <c r="D28" s="109" t="s">
        <v>1476</v>
      </c>
      <c r="E28" s="84" t="s">
        <v>1469</v>
      </c>
    </row>
    <row r="29" spans="1:13" ht="14.1" customHeight="1">
      <c r="A29" s="44">
        <v>11</v>
      </c>
      <c r="B29" s="75">
        <v>104.72</v>
      </c>
      <c r="C29" s="83" t="s">
        <v>645</v>
      </c>
      <c r="D29" s="109" t="s">
        <v>1475</v>
      </c>
      <c r="E29" s="84" t="s">
        <v>1469</v>
      </c>
    </row>
    <row r="30" spans="1:13" ht="14.1" customHeight="1">
      <c r="A30" s="44">
        <v>12</v>
      </c>
      <c r="B30" s="75">
        <v>598.87</v>
      </c>
      <c r="C30" s="83" t="s">
        <v>645</v>
      </c>
      <c r="D30" s="109" t="s">
        <v>1474</v>
      </c>
      <c r="E30" s="84" t="s">
        <v>1469</v>
      </c>
    </row>
    <row r="31" spans="1:13" ht="14.1" customHeight="1">
      <c r="A31" s="44">
        <v>13</v>
      </c>
      <c r="B31" s="75">
        <v>1701.7</v>
      </c>
      <c r="C31" s="83" t="s">
        <v>645</v>
      </c>
      <c r="D31" s="85" t="s">
        <v>1473</v>
      </c>
      <c r="E31" s="84" t="s">
        <v>1469</v>
      </c>
    </row>
    <row r="32" spans="1:13" ht="14.1" customHeight="1">
      <c r="A32" s="44">
        <v>14</v>
      </c>
      <c r="B32" s="75">
        <v>540.02</v>
      </c>
      <c r="C32" s="83" t="s">
        <v>596</v>
      </c>
      <c r="D32" s="85" t="s">
        <v>1082</v>
      </c>
      <c r="E32" s="84" t="s">
        <v>1469</v>
      </c>
    </row>
    <row r="33" spans="1:6" ht="14.1" customHeight="1">
      <c r="A33" s="44">
        <v>15</v>
      </c>
      <c r="B33" s="75">
        <v>850.8</v>
      </c>
      <c r="C33" s="83" t="s">
        <v>1216</v>
      </c>
      <c r="D33" s="109" t="s">
        <v>1472</v>
      </c>
      <c r="E33" s="43" t="s">
        <v>1469</v>
      </c>
    </row>
    <row r="34" spans="1:6" s="172" customFormat="1" ht="14.1" customHeight="1">
      <c r="A34" s="44">
        <v>16</v>
      </c>
      <c r="B34" s="278">
        <v>360</v>
      </c>
      <c r="C34" s="123" t="s">
        <v>34</v>
      </c>
      <c r="D34" s="109" t="s">
        <v>48</v>
      </c>
      <c r="E34" s="159" t="s">
        <v>1469</v>
      </c>
      <c r="F34" s="295"/>
    </row>
    <row r="35" spans="1:6" s="90" customFormat="1" ht="14.1" customHeight="1">
      <c r="A35" s="44">
        <v>17</v>
      </c>
      <c r="B35" s="278">
        <v>10</v>
      </c>
      <c r="C35" s="123" t="s">
        <v>34</v>
      </c>
      <c r="D35" s="109" t="s">
        <v>48</v>
      </c>
      <c r="E35" s="44" t="s">
        <v>1467</v>
      </c>
      <c r="F35" s="265"/>
    </row>
    <row r="36" spans="1:6" s="90" customFormat="1" ht="14.1" customHeight="1">
      <c r="A36" s="44">
        <v>18</v>
      </c>
      <c r="B36" s="278">
        <v>51</v>
      </c>
      <c r="C36" s="123" t="s">
        <v>1489</v>
      </c>
      <c r="D36" s="109" t="s">
        <v>406</v>
      </c>
      <c r="E36" s="44" t="s">
        <v>1468</v>
      </c>
      <c r="F36" s="265"/>
    </row>
    <row r="37" spans="1:6" s="90" customFormat="1" ht="14.1" customHeight="1">
      <c r="A37" s="44">
        <v>19</v>
      </c>
      <c r="B37" s="278">
        <v>1706.95</v>
      </c>
      <c r="C37" s="123" t="s">
        <v>707</v>
      </c>
      <c r="D37" s="109" t="s">
        <v>1405</v>
      </c>
      <c r="E37" s="44" t="s">
        <v>1468</v>
      </c>
      <c r="F37" s="265"/>
    </row>
    <row r="38" spans="1:6" s="90" customFormat="1" ht="14.1" customHeight="1">
      <c r="A38" s="44">
        <v>20</v>
      </c>
      <c r="B38" s="278">
        <v>366.7</v>
      </c>
      <c r="C38" s="123" t="s">
        <v>1434</v>
      </c>
      <c r="D38" s="109" t="s">
        <v>161</v>
      </c>
      <c r="E38" s="44" t="s">
        <v>1468</v>
      </c>
      <c r="F38" s="265"/>
    </row>
    <row r="39" spans="1:6" s="90" customFormat="1" ht="14.1" customHeight="1">
      <c r="A39" s="44">
        <v>21</v>
      </c>
      <c r="B39" s="278">
        <v>2035</v>
      </c>
      <c r="C39" s="123" t="s">
        <v>707</v>
      </c>
      <c r="D39" s="281" t="s">
        <v>1488</v>
      </c>
      <c r="E39" s="44" t="s">
        <v>1468</v>
      </c>
      <c r="F39" s="265"/>
    </row>
    <row r="40" spans="1:6" s="90" customFormat="1" ht="14.1" customHeight="1">
      <c r="A40" s="44">
        <v>22</v>
      </c>
      <c r="B40" s="278">
        <v>1190</v>
      </c>
      <c r="C40" s="123" t="s">
        <v>1439</v>
      </c>
      <c r="D40" s="85" t="s">
        <v>1487</v>
      </c>
      <c r="E40" s="44" t="s">
        <v>1468</v>
      </c>
      <c r="F40" s="265"/>
    </row>
    <row r="41" spans="1:6" s="90" customFormat="1" ht="14.1" customHeight="1">
      <c r="A41" s="44">
        <v>23</v>
      </c>
      <c r="B41" s="43">
        <v>4515.3500000000004</v>
      </c>
      <c r="C41" s="123" t="s">
        <v>663</v>
      </c>
      <c r="D41" s="45" t="s">
        <v>1363</v>
      </c>
      <c r="E41" s="44" t="s">
        <v>1468</v>
      </c>
      <c r="F41" s="265"/>
    </row>
    <row r="42" spans="1:6" s="90" customFormat="1" ht="14.1" customHeight="1">
      <c r="A42" s="44">
        <v>24</v>
      </c>
      <c r="B42" s="278">
        <v>412.34</v>
      </c>
      <c r="C42" s="123" t="s">
        <v>645</v>
      </c>
      <c r="D42" s="109" t="s">
        <v>1486</v>
      </c>
      <c r="E42" s="44" t="s">
        <v>1468</v>
      </c>
      <c r="F42" s="265"/>
    </row>
    <row r="43" spans="1:6" s="90" customFormat="1" ht="14.1" customHeight="1">
      <c r="A43" s="44">
        <v>25</v>
      </c>
      <c r="B43" s="278">
        <v>157.08000000000001</v>
      </c>
      <c r="C43" s="123" t="s">
        <v>645</v>
      </c>
      <c r="D43" s="109" t="s">
        <v>1485</v>
      </c>
      <c r="E43" s="44" t="s">
        <v>1468</v>
      </c>
      <c r="F43" s="265"/>
    </row>
    <row r="44" spans="1:6" s="90" customFormat="1" ht="14.1" customHeight="1">
      <c r="A44" s="44">
        <v>26</v>
      </c>
      <c r="B44" s="278">
        <v>564.59</v>
      </c>
      <c r="C44" s="123" t="s">
        <v>456</v>
      </c>
      <c r="D44" s="109" t="s">
        <v>281</v>
      </c>
      <c r="E44" s="44" t="s">
        <v>1468</v>
      </c>
      <c r="F44" s="265"/>
    </row>
    <row r="45" spans="1:6" s="90" customFormat="1" ht="14.1" customHeight="1">
      <c r="A45" s="44">
        <v>27</v>
      </c>
      <c r="B45" s="278">
        <v>909.02</v>
      </c>
      <c r="C45" s="123" t="s">
        <v>567</v>
      </c>
      <c r="D45" s="85" t="s">
        <v>1484</v>
      </c>
      <c r="E45" s="44" t="s">
        <v>1468</v>
      </c>
      <c r="F45" s="265"/>
    </row>
    <row r="46" spans="1:6" s="90" customFormat="1" ht="14.1" customHeight="1">
      <c r="A46" s="44">
        <v>28</v>
      </c>
      <c r="B46" s="278">
        <v>0.01</v>
      </c>
      <c r="C46" s="123" t="s">
        <v>1027</v>
      </c>
      <c r="D46" s="109" t="s">
        <v>1483</v>
      </c>
      <c r="E46" s="44" t="s">
        <v>1468</v>
      </c>
      <c r="F46" s="265"/>
    </row>
    <row r="47" spans="1:6" ht="14.1" customHeight="1">
      <c r="A47" s="44">
        <v>29</v>
      </c>
      <c r="B47" s="278">
        <v>190</v>
      </c>
      <c r="C47" s="123" t="s">
        <v>34</v>
      </c>
      <c r="D47" s="109" t="s">
        <v>1461</v>
      </c>
      <c r="E47" s="44" t="s">
        <v>1466</v>
      </c>
    </row>
    <row r="48" spans="1:6" ht="14.1" customHeight="1">
      <c r="A48" s="147"/>
      <c r="B48" s="137"/>
      <c r="C48" s="136"/>
      <c r="D48" s="136"/>
      <c r="E48" s="286"/>
    </row>
    <row r="49" spans="1:6" ht="14.1" customHeight="1">
      <c r="A49" s="147"/>
      <c r="B49" s="137"/>
      <c r="C49" s="136"/>
      <c r="D49" s="136"/>
      <c r="E49" s="286"/>
    </row>
    <row r="50" spans="1:6" ht="14.1" customHeight="1">
      <c r="A50" s="147"/>
      <c r="B50" s="137"/>
      <c r="C50" s="136"/>
      <c r="D50" s="136"/>
      <c r="E50" s="286"/>
    </row>
    <row r="51" spans="1:6" ht="14.1" customHeight="1">
      <c r="A51" s="147"/>
      <c r="B51" s="137"/>
      <c r="C51" s="136"/>
      <c r="D51" s="136"/>
      <c r="E51" s="286"/>
    </row>
    <row r="52" spans="1:6" s="151" customFormat="1" ht="14.1" customHeight="1">
      <c r="A52" s="337" t="s">
        <v>574</v>
      </c>
      <c r="B52" s="337"/>
      <c r="C52" s="296"/>
      <c r="E52" s="152"/>
      <c r="F52" s="266"/>
    </row>
    <row r="53" spans="1:6" s="258" customFormat="1" ht="14.1" customHeight="1">
      <c r="A53" s="337" t="s">
        <v>575</v>
      </c>
      <c r="B53" s="337"/>
      <c r="C53" s="337"/>
      <c r="D53" s="151" t="s">
        <v>896</v>
      </c>
      <c r="E53" s="152"/>
      <c r="F53" s="267"/>
    </row>
    <row r="54" spans="1:6" s="258" customFormat="1" ht="14.1" customHeight="1">
      <c r="A54" s="211"/>
      <c r="B54" s="153"/>
      <c r="C54" s="151"/>
      <c r="D54" s="151" t="s">
        <v>897</v>
      </c>
      <c r="E54" s="190" t="s">
        <v>898</v>
      </c>
      <c r="F54" s="267"/>
    </row>
    <row r="55" spans="1:6" s="258" customFormat="1" ht="14.1" customHeight="1">
      <c r="A55" s="211"/>
      <c r="B55" s="153"/>
      <c r="C55" s="151"/>
      <c r="D55" s="151"/>
      <c r="E55" s="190" t="s">
        <v>1081</v>
      </c>
      <c r="F55" s="267"/>
    </row>
    <row r="61" spans="1:6">
      <c r="C61" s="102"/>
    </row>
  </sheetData>
  <mergeCells count="10">
    <mergeCell ref="A11:E11"/>
    <mergeCell ref="A17:E17"/>
    <mergeCell ref="A52:B52"/>
    <mergeCell ref="A53:C53"/>
    <mergeCell ref="A1:E1"/>
    <mergeCell ref="A3:E3"/>
    <mergeCell ref="A5:E5"/>
    <mergeCell ref="A6:E6"/>
    <mergeCell ref="A7:E7"/>
    <mergeCell ref="A10:E10"/>
  </mergeCells>
  <pageMargins left="0.59055118110236227" right="0.51181102362204722" top="0.35433070866141736" bottom="0.35433070866141736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70"/>
  <sheetViews>
    <sheetView topLeftCell="A59" workbookViewId="0">
      <selection activeCell="D35" sqref="D35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9" width="0" style="46" hidden="1" customWidth="1"/>
    <col min="10" max="11" width="9.140625" style="46"/>
    <col min="12" max="12" width="10.140625" style="46" bestFit="1" customWidth="1"/>
    <col min="13" max="16384" width="9.140625" style="46"/>
  </cols>
  <sheetData>
    <row r="1" spans="1:8" s="115" customFormat="1" ht="15" customHeight="1">
      <c r="A1" s="338" t="s">
        <v>16</v>
      </c>
      <c r="B1" s="338"/>
      <c r="C1" s="338"/>
      <c r="D1" s="338"/>
      <c r="E1" s="338"/>
      <c r="F1" s="261"/>
    </row>
    <row r="2" spans="1:8" s="115" customFormat="1" ht="15" customHeight="1">
      <c r="A2" s="339"/>
      <c r="B2" s="339"/>
      <c r="C2" s="339"/>
      <c r="D2" s="339"/>
      <c r="E2" s="339"/>
      <c r="F2" s="271" t="s">
        <v>1426</v>
      </c>
      <c r="G2" s="272">
        <v>796</v>
      </c>
      <c r="H2" s="273" t="s">
        <v>1427</v>
      </c>
    </row>
    <row r="3" spans="1:8" s="115" customFormat="1" ht="15" customHeight="1">
      <c r="A3" s="339"/>
      <c r="B3" s="339"/>
      <c r="C3" s="339"/>
      <c r="D3" s="339"/>
      <c r="E3" s="339"/>
      <c r="F3" s="271" t="s">
        <v>1429</v>
      </c>
      <c r="G3" s="277">
        <v>29352</v>
      </c>
      <c r="H3" s="273" t="s">
        <v>1427</v>
      </c>
    </row>
    <row r="4" spans="1:8" s="115" customFormat="1" ht="15" customHeight="1">
      <c r="A4" s="339" t="s">
        <v>1312</v>
      </c>
      <c r="B4" s="339"/>
      <c r="C4" s="339"/>
      <c r="D4" s="339"/>
      <c r="E4" s="339"/>
      <c r="F4" s="261"/>
      <c r="G4" s="285">
        <f>SUM(G2:G3)</f>
        <v>30148</v>
      </c>
    </row>
    <row r="5" spans="1:8" s="115" customFormat="1" ht="15" customHeight="1">
      <c r="A5" s="339" t="s">
        <v>1424</v>
      </c>
      <c r="B5" s="339"/>
      <c r="C5" s="339"/>
      <c r="D5" s="339"/>
      <c r="E5" s="339"/>
      <c r="F5" s="261"/>
      <c r="G5" s="274"/>
    </row>
    <row r="6" spans="1:8" s="115" customFormat="1" ht="15" customHeight="1">
      <c r="A6" s="339"/>
      <c r="B6" s="339"/>
      <c r="C6" s="339"/>
      <c r="D6" s="339"/>
      <c r="E6" s="339"/>
      <c r="F6" s="261"/>
      <c r="G6" s="274"/>
    </row>
    <row r="7" spans="1:8" s="116" customFormat="1" ht="15" customHeight="1">
      <c r="A7" s="346" t="s">
        <v>2</v>
      </c>
      <c r="B7" s="346"/>
      <c r="C7" s="346"/>
      <c r="D7" s="346"/>
      <c r="E7" s="346"/>
      <c r="F7" s="262"/>
      <c r="G7" s="275"/>
    </row>
    <row r="8" spans="1:8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8" s="116" customFormat="1">
      <c r="A9" s="127">
        <v>1</v>
      </c>
      <c r="B9" s="128">
        <v>160994</v>
      </c>
      <c r="C9" s="121" t="s">
        <v>1059</v>
      </c>
      <c r="D9" s="122" t="s">
        <v>948</v>
      </c>
      <c r="E9" s="212" t="s">
        <v>1430</v>
      </c>
      <c r="F9" s="197"/>
      <c r="G9" s="275"/>
    </row>
    <row r="10" spans="1:8" s="116" customFormat="1" ht="15" customHeight="1">
      <c r="A10" s="127">
        <v>2</v>
      </c>
      <c r="B10" s="128">
        <v>477</v>
      </c>
      <c r="C10" s="121" t="s">
        <v>1059</v>
      </c>
      <c r="D10" s="122" t="s">
        <v>948</v>
      </c>
      <c r="E10" s="212" t="s">
        <v>1463</v>
      </c>
      <c r="F10" s="262"/>
      <c r="G10" s="275"/>
    </row>
    <row r="11" spans="1:8" s="116" customFormat="1" ht="15" customHeight="1">
      <c r="A11" s="127">
        <v>3</v>
      </c>
      <c r="B11" s="128">
        <v>4278</v>
      </c>
      <c r="C11" s="123" t="s">
        <v>945</v>
      </c>
      <c r="D11" s="148" t="s">
        <v>946</v>
      </c>
      <c r="E11" s="212" t="s">
        <v>1430</v>
      </c>
      <c r="F11" s="262"/>
    </row>
    <row r="12" spans="1:8" s="116" customFormat="1" ht="15" customHeight="1">
      <c r="A12" s="127">
        <v>4</v>
      </c>
      <c r="B12" s="128">
        <v>29</v>
      </c>
      <c r="C12" s="123" t="s">
        <v>945</v>
      </c>
      <c r="D12" s="148" t="s">
        <v>946</v>
      </c>
      <c r="E12" s="212" t="s">
        <v>1463</v>
      </c>
      <c r="F12" s="262"/>
    </row>
    <row r="13" spans="1:8" s="116" customFormat="1" ht="15" customHeight="1">
      <c r="A13" s="127">
        <v>5</v>
      </c>
      <c r="B13" s="128">
        <v>30148</v>
      </c>
      <c r="C13" s="123" t="s">
        <v>34</v>
      </c>
      <c r="D13" s="122" t="s">
        <v>947</v>
      </c>
      <c r="E13" s="212" t="s">
        <v>1462</v>
      </c>
      <c r="F13" s="262"/>
    </row>
    <row r="14" spans="1:8" s="115" customFormat="1" ht="15" customHeight="1">
      <c r="A14" s="249"/>
      <c r="B14" s="250"/>
      <c r="C14" s="251"/>
      <c r="D14" s="252"/>
      <c r="E14" s="253"/>
      <c r="F14" s="261"/>
    </row>
    <row r="15" spans="1:8" ht="15" customHeight="1">
      <c r="A15" s="347" t="s">
        <v>8</v>
      </c>
      <c r="B15" s="347"/>
      <c r="C15" s="347"/>
      <c r="D15" s="347"/>
      <c r="E15" s="347"/>
    </row>
    <row r="16" spans="1:8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12" s="288" customFormat="1" ht="15" customHeight="1">
      <c r="A17" s="171">
        <v>1</v>
      </c>
      <c r="B17" s="158">
        <v>285.60000000000002</v>
      </c>
      <c r="C17" s="173" t="s">
        <v>397</v>
      </c>
      <c r="D17" s="173" t="s">
        <v>1464</v>
      </c>
      <c r="E17" s="159" t="s">
        <v>1447</v>
      </c>
      <c r="F17" s="287"/>
    </row>
    <row r="18" spans="1:12" s="90" customFormat="1">
      <c r="A18" s="44">
        <v>2</v>
      </c>
      <c r="B18" s="43">
        <v>685.83</v>
      </c>
      <c r="C18" s="123" t="s">
        <v>160</v>
      </c>
      <c r="D18" s="109" t="s">
        <v>161</v>
      </c>
      <c r="E18" s="44" t="s">
        <v>1447</v>
      </c>
      <c r="F18" s="265"/>
    </row>
    <row r="19" spans="1:12" s="90" customFormat="1">
      <c r="A19" s="171">
        <v>3</v>
      </c>
      <c r="B19" s="43">
        <v>689.06</v>
      </c>
      <c r="C19" s="123" t="s">
        <v>1040</v>
      </c>
      <c r="D19" s="109" t="s">
        <v>161</v>
      </c>
      <c r="E19" s="44" t="s">
        <v>1447</v>
      </c>
      <c r="F19" s="265"/>
    </row>
    <row r="20" spans="1:12" s="90" customFormat="1">
      <c r="A20" s="44">
        <v>4</v>
      </c>
      <c r="B20" s="43">
        <v>1328.08</v>
      </c>
      <c r="C20" s="123" t="s">
        <v>251</v>
      </c>
      <c r="D20" s="109" t="s">
        <v>1460</v>
      </c>
      <c r="E20" s="44" t="s">
        <v>1447</v>
      </c>
      <c r="F20" s="265"/>
    </row>
    <row r="21" spans="1:12" s="90" customFormat="1">
      <c r="A21" s="171">
        <v>5</v>
      </c>
      <c r="B21" s="43">
        <v>1012.22</v>
      </c>
      <c r="C21" s="123" t="s">
        <v>1222</v>
      </c>
      <c r="D21" s="109" t="s">
        <v>161</v>
      </c>
      <c r="E21" s="44" t="s">
        <v>1447</v>
      </c>
      <c r="F21" s="265"/>
    </row>
    <row r="22" spans="1:12" s="90" customFormat="1" ht="30">
      <c r="A22" s="44">
        <v>6</v>
      </c>
      <c r="B22" s="43">
        <v>50.93</v>
      </c>
      <c r="C22" s="123" t="s">
        <v>1222</v>
      </c>
      <c r="D22" s="281" t="s">
        <v>1505</v>
      </c>
      <c r="E22" s="44" t="s">
        <v>1447</v>
      </c>
      <c r="F22" s="265"/>
    </row>
    <row r="23" spans="1:12" s="90" customFormat="1" ht="30">
      <c r="A23" s="171">
        <v>7</v>
      </c>
      <c r="B23" s="43">
        <v>51</v>
      </c>
      <c r="C23" s="123" t="s">
        <v>1458</v>
      </c>
      <c r="D23" s="109" t="s">
        <v>1459</v>
      </c>
      <c r="E23" s="44" t="s">
        <v>1447</v>
      </c>
      <c r="F23" s="265"/>
    </row>
    <row r="24" spans="1:12" s="90" customFormat="1">
      <c r="A24" s="44">
        <v>8</v>
      </c>
      <c r="B24" s="43">
        <v>9025.2000000000007</v>
      </c>
      <c r="C24" s="123" t="s">
        <v>691</v>
      </c>
      <c r="D24" s="109" t="s">
        <v>161</v>
      </c>
      <c r="E24" s="44" t="s">
        <v>1447</v>
      </c>
      <c r="F24" s="265"/>
    </row>
    <row r="25" spans="1:12" s="90" customFormat="1" ht="30">
      <c r="A25" s="171">
        <v>9</v>
      </c>
      <c r="B25" s="43">
        <v>113.05</v>
      </c>
      <c r="C25" s="123" t="s">
        <v>1372</v>
      </c>
      <c r="D25" s="281" t="s">
        <v>1457</v>
      </c>
      <c r="E25" s="44" t="s">
        <v>1447</v>
      </c>
      <c r="F25" s="265"/>
    </row>
    <row r="26" spans="1:12" s="90" customFormat="1">
      <c r="A26" s="44">
        <v>10</v>
      </c>
      <c r="B26" s="43">
        <v>313.92</v>
      </c>
      <c r="C26" s="123" t="s">
        <v>186</v>
      </c>
      <c r="D26" s="109" t="s">
        <v>161</v>
      </c>
      <c r="E26" s="44" t="s">
        <v>1447</v>
      </c>
      <c r="F26" s="265"/>
    </row>
    <row r="27" spans="1:12" s="90" customFormat="1" ht="30">
      <c r="A27" s="171">
        <v>11</v>
      </c>
      <c r="B27" s="43">
        <v>127.53</v>
      </c>
      <c r="C27" s="123" t="s">
        <v>1126</v>
      </c>
      <c r="D27" s="109" t="s">
        <v>1456</v>
      </c>
      <c r="E27" s="44" t="s">
        <v>1447</v>
      </c>
      <c r="F27" s="265"/>
    </row>
    <row r="28" spans="1:12" s="90" customFormat="1" ht="30">
      <c r="A28" s="44">
        <v>12</v>
      </c>
      <c r="B28" s="43">
        <v>210.13</v>
      </c>
      <c r="C28" s="123" t="s">
        <v>162</v>
      </c>
      <c r="D28" s="85" t="s">
        <v>1455</v>
      </c>
      <c r="E28" s="44" t="s">
        <v>1447</v>
      </c>
      <c r="F28" s="265"/>
    </row>
    <row r="29" spans="1:12" s="90" customFormat="1">
      <c r="A29" s="171">
        <v>13</v>
      </c>
      <c r="B29" s="43">
        <v>785.4</v>
      </c>
      <c r="C29" s="123" t="s">
        <v>239</v>
      </c>
      <c r="D29" s="109" t="s">
        <v>1454</v>
      </c>
      <c r="E29" s="44" t="s">
        <v>1447</v>
      </c>
      <c r="F29" s="265"/>
      <c r="L29" s="289"/>
    </row>
    <row r="30" spans="1:12" s="90" customFormat="1">
      <c r="A30" s="44">
        <v>14</v>
      </c>
      <c r="B30" s="43">
        <v>549.78</v>
      </c>
      <c r="C30" s="123" t="s">
        <v>645</v>
      </c>
      <c r="D30" s="85" t="s">
        <v>1453</v>
      </c>
      <c r="E30" s="44" t="s">
        <v>1447</v>
      </c>
      <c r="F30" s="265"/>
    </row>
    <row r="31" spans="1:12" s="90" customFormat="1">
      <c r="A31" s="171">
        <v>15</v>
      </c>
      <c r="B31" s="43">
        <v>2879.8</v>
      </c>
      <c r="C31" s="123" t="s">
        <v>645</v>
      </c>
      <c r="D31" s="85" t="s">
        <v>1452</v>
      </c>
      <c r="E31" s="44" t="s">
        <v>1447</v>
      </c>
      <c r="F31" s="265"/>
    </row>
    <row r="32" spans="1:12" s="90" customFormat="1">
      <c r="A32" s="44">
        <v>16</v>
      </c>
      <c r="B32" s="43">
        <v>1080.04</v>
      </c>
      <c r="C32" s="123" t="s">
        <v>596</v>
      </c>
      <c r="D32" s="85" t="s">
        <v>1335</v>
      </c>
      <c r="E32" s="44" t="s">
        <v>1447</v>
      </c>
      <c r="F32" s="265"/>
    </row>
    <row r="33" spans="1:6" s="90" customFormat="1">
      <c r="A33" s="171">
        <v>17</v>
      </c>
      <c r="B33" s="43">
        <v>202.9</v>
      </c>
      <c r="C33" s="123" t="s">
        <v>250</v>
      </c>
      <c r="D33" s="45" t="s">
        <v>194</v>
      </c>
      <c r="E33" s="44" t="s">
        <v>1447</v>
      </c>
      <c r="F33" s="265"/>
    </row>
    <row r="34" spans="1:6" s="90" customFormat="1">
      <c r="A34" s="44">
        <v>18</v>
      </c>
      <c r="B34" s="43">
        <v>374.26</v>
      </c>
      <c r="C34" s="123" t="s">
        <v>400</v>
      </c>
      <c r="D34" s="109" t="s">
        <v>1451</v>
      </c>
      <c r="E34" s="44" t="s">
        <v>1447</v>
      </c>
      <c r="F34" s="265"/>
    </row>
    <row r="35" spans="1:6" s="90" customFormat="1">
      <c r="A35" s="171">
        <v>19</v>
      </c>
      <c r="B35" s="43">
        <v>26625.05</v>
      </c>
      <c r="C35" s="123" t="s">
        <v>166</v>
      </c>
      <c r="D35" s="45" t="s">
        <v>1450</v>
      </c>
      <c r="E35" s="44" t="s">
        <v>1447</v>
      </c>
      <c r="F35" s="265"/>
    </row>
    <row r="36" spans="1:6" s="90" customFormat="1" ht="30">
      <c r="A36" s="44">
        <v>20</v>
      </c>
      <c r="B36" s="43">
        <v>436.51</v>
      </c>
      <c r="C36" s="123" t="s">
        <v>221</v>
      </c>
      <c r="D36" s="109" t="s">
        <v>1405</v>
      </c>
      <c r="E36" s="44" t="s">
        <v>1447</v>
      </c>
      <c r="F36" s="265"/>
    </row>
    <row r="37" spans="1:6" s="90" customFormat="1">
      <c r="A37" s="171">
        <v>21</v>
      </c>
      <c r="B37" s="43">
        <v>111.86</v>
      </c>
      <c r="C37" s="123" t="s">
        <v>1448</v>
      </c>
      <c r="D37" s="109" t="s">
        <v>1449</v>
      </c>
      <c r="E37" s="44" t="s">
        <v>1447</v>
      </c>
      <c r="F37" s="265"/>
    </row>
    <row r="38" spans="1:6" s="90" customFormat="1" ht="30">
      <c r="A38" s="44">
        <v>22</v>
      </c>
      <c r="B38" s="43">
        <v>263.69</v>
      </c>
      <c r="C38" s="123" t="s">
        <v>456</v>
      </c>
      <c r="D38" s="85" t="s">
        <v>281</v>
      </c>
      <c r="E38" s="44" t="s">
        <v>1447</v>
      </c>
      <c r="F38" s="265"/>
    </row>
    <row r="39" spans="1:6" s="90" customFormat="1">
      <c r="A39" s="171">
        <v>23</v>
      </c>
      <c r="B39" s="43">
        <v>534</v>
      </c>
      <c r="C39" s="123" t="s">
        <v>1445</v>
      </c>
      <c r="D39" s="109" t="s">
        <v>1446</v>
      </c>
      <c r="E39" s="44" t="s">
        <v>1447</v>
      </c>
      <c r="F39" s="265"/>
    </row>
    <row r="40" spans="1:6" s="90" customFormat="1" ht="30">
      <c r="A40" s="44">
        <v>24</v>
      </c>
      <c r="B40" s="43">
        <v>150</v>
      </c>
      <c r="C40" s="123" t="s">
        <v>34</v>
      </c>
      <c r="D40" s="109" t="s">
        <v>1461</v>
      </c>
      <c r="E40" s="44" t="s">
        <v>1425</v>
      </c>
      <c r="F40" s="265"/>
    </row>
    <row r="41" spans="1:6" s="90" customFormat="1" ht="30">
      <c r="A41" s="171">
        <v>25</v>
      </c>
      <c r="B41" s="43">
        <v>500</v>
      </c>
      <c r="C41" s="123" t="s">
        <v>34</v>
      </c>
      <c r="D41" s="109" t="s">
        <v>1461</v>
      </c>
      <c r="E41" s="44" t="s">
        <v>1428</v>
      </c>
      <c r="F41" s="265"/>
    </row>
    <row r="42" spans="1:6" s="90" customFormat="1" ht="15" customHeight="1">
      <c r="A42" s="44">
        <v>26</v>
      </c>
      <c r="B42" s="43">
        <v>10</v>
      </c>
      <c r="C42" s="123" t="s">
        <v>34</v>
      </c>
      <c r="D42" s="109" t="s">
        <v>48</v>
      </c>
      <c r="E42" s="44" t="s">
        <v>1462</v>
      </c>
      <c r="F42" s="265"/>
    </row>
    <row r="43" spans="1:6" s="90" customFormat="1">
      <c r="A43" s="171">
        <v>27</v>
      </c>
      <c r="B43" s="43">
        <v>9025.2000000000007</v>
      </c>
      <c r="C43" s="123" t="s">
        <v>691</v>
      </c>
      <c r="D43" s="109" t="s">
        <v>161</v>
      </c>
      <c r="E43" s="44" t="s">
        <v>1430</v>
      </c>
      <c r="F43" s="265"/>
    </row>
    <row r="44" spans="1:6" s="90" customFormat="1">
      <c r="A44" s="44">
        <v>28</v>
      </c>
      <c r="B44" s="43">
        <v>380</v>
      </c>
      <c r="C44" s="123" t="s">
        <v>207</v>
      </c>
      <c r="D44" s="109" t="s">
        <v>1087</v>
      </c>
      <c r="E44" s="44" t="s">
        <v>1430</v>
      </c>
      <c r="F44" s="265"/>
    </row>
    <row r="45" spans="1:6" s="90" customFormat="1">
      <c r="A45" s="171">
        <v>29</v>
      </c>
      <c r="B45" s="43">
        <v>456.99</v>
      </c>
      <c r="C45" s="123" t="s">
        <v>996</v>
      </c>
      <c r="D45" s="109" t="s">
        <v>1444</v>
      </c>
      <c r="E45" s="44" t="s">
        <v>1430</v>
      </c>
      <c r="F45" s="265"/>
    </row>
    <row r="46" spans="1:6" s="90" customFormat="1">
      <c r="A46" s="44">
        <v>30</v>
      </c>
      <c r="B46" s="43">
        <v>74.53</v>
      </c>
      <c r="C46" s="123" t="s">
        <v>590</v>
      </c>
      <c r="D46" s="109" t="s">
        <v>269</v>
      </c>
      <c r="E46" s="44" t="s">
        <v>1430</v>
      </c>
      <c r="F46" s="284"/>
    </row>
    <row r="47" spans="1:6" s="90" customFormat="1">
      <c r="A47" s="171">
        <v>31</v>
      </c>
      <c r="B47" s="43">
        <v>477.42</v>
      </c>
      <c r="C47" s="123" t="s">
        <v>1431</v>
      </c>
      <c r="D47" s="109" t="s">
        <v>325</v>
      </c>
      <c r="E47" s="44" t="s">
        <v>1430</v>
      </c>
      <c r="F47" s="284"/>
    </row>
    <row r="48" spans="1:6" s="90" customFormat="1">
      <c r="A48" s="44">
        <v>32</v>
      </c>
      <c r="B48" s="43">
        <v>123.81</v>
      </c>
      <c r="C48" s="123" t="s">
        <v>184</v>
      </c>
      <c r="D48" s="109" t="s">
        <v>1443</v>
      </c>
      <c r="E48" s="44" t="s">
        <v>1430</v>
      </c>
      <c r="F48" s="199"/>
    </row>
    <row r="49" spans="1:6" s="90" customFormat="1" ht="50.1" customHeight="1">
      <c r="A49" s="171">
        <v>33</v>
      </c>
      <c r="B49" s="43">
        <v>834.3</v>
      </c>
      <c r="C49" s="123" t="s">
        <v>567</v>
      </c>
      <c r="D49" s="85" t="s">
        <v>1442</v>
      </c>
      <c r="E49" s="44" t="s">
        <v>1430</v>
      </c>
      <c r="F49" s="199"/>
    </row>
    <row r="50" spans="1:6" s="90" customFormat="1">
      <c r="A50" s="44">
        <v>34</v>
      </c>
      <c r="B50" s="43">
        <v>104.72</v>
      </c>
      <c r="C50" s="123" t="s">
        <v>645</v>
      </c>
      <c r="D50" s="85" t="s">
        <v>1441</v>
      </c>
      <c r="E50" s="283" t="s">
        <v>1430</v>
      </c>
      <c r="F50" s="284"/>
    </row>
    <row r="51" spans="1:6" s="90" customFormat="1" ht="30">
      <c r="A51" s="171">
        <v>35</v>
      </c>
      <c r="B51" s="43">
        <v>1190</v>
      </c>
      <c r="C51" s="123" t="s">
        <v>1439</v>
      </c>
      <c r="D51" s="85" t="s">
        <v>1440</v>
      </c>
      <c r="E51" s="44" t="s">
        <v>1430</v>
      </c>
      <c r="F51" s="265"/>
    </row>
    <row r="52" spans="1:6" s="90" customFormat="1" ht="30">
      <c r="A52" s="44">
        <v>36</v>
      </c>
      <c r="B52" s="43">
        <v>2379.1999999999998</v>
      </c>
      <c r="C52" s="123" t="s">
        <v>615</v>
      </c>
      <c r="D52" s="109" t="s">
        <v>1438</v>
      </c>
      <c r="E52" s="44" t="s">
        <v>1430</v>
      </c>
      <c r="F52" s="265"/>
    </row>
    <row r="53" spans="1:6" s="90" customFormat="1">
      <c r="A53" s="171">
        <v>37</v>
      </c>
      <c r="B53" s="43">
        <v>280.01</v>
      </c>
      <c r="C53" s="123" t="s">
        <v>400</v>
      </c>
      <c r="D53" s="109" t="s">
        <v>1437</v>
      </c>
      <c r="E53" s="44" t="s">
        <v>1430</v>
      </c>
      <c r="F53" s="265"/>
    </row>
    <row r="54" spans="1:6" s="90" customFormat="1">
      <c r="A54" s="44">
        <v>38</v>
      </c>
      <c r="B54" s="43">
        <v>38.56</v>
      </c>
      <c r="C54" s="123" t="s">
        <v>967</v>
      </c>
      <c r="D54" s="85" t="s">
        <v>1436</v>
      </c>
      <c r="E54" s="44" t="s">
        <v>1430</v>
      </c>
      <c r="F54" s="265"/>
    </row>
    <row r="55" spans="1:6" s="90" customFormat="1" ht="30">
      <c r="A55" s="171">
        <v>39</v>
      </c>
      <c r="B55" s="43">
        <v>127.53</v>
      </c>
      <c r="C55" s="123" t="s">
        <v>1126</v>
      </c>
      <c r="D55" s="109" t="s">
        <v>1435</v>
      </c>
      <c r="E55" s="44" t="s">
        <v>1430</v>
      </c>
      <c r="F55" s="265"/>
    </row>
    <row r="56" spans="1:6" s="90" customFormat="1">
      <c r="A56" s="44">
        <v>40</v>
      </c>
      <c r="B56" s="43">
        <v>142.05000000000001</v>
      </c>
      <c r="C56" s="123" t="s">
        <v>1434</v>
      </c>
      <c r="D56" s="109" t="s">
        <v>161</v>
      </c>
      <c r="E56" s="44" t="s">
        <v>1430</v>
      </c>
      <c r="F56" s="265"/>
    </row>
    <row r="57" spans="1:6" s="90" customFormat="1">
      <c r="A57" s="171">
        <v>41</v>
      </c>
      <c r="B57" s="43">
        <v>3546.01</v>
      </c>
      <c r="C57" s="123" t="s">
        <v>186</v>
      </c>
      <c r="D57" s="109" t="s">
        <v>161</v>
      </c>
      <c r="E57" s="44" t="s">
        <v>1430</v>
      </c>
      <c r="F57" s="265"/>
    </row>
    <row r="58" spans="1:6" s="90" customFormat="1">
      <c r="A58" s="44">
        <v>42</v>
      </c>
      <c r="B58" s="43">
        <v>1295.07</v>
      </c>
      <c r="C58" s="123" t="s">
        <v>160</v>
      </c>
      <c r="D58" s="109" t="s">
        <v>161</v>
      </c>
      <c r="E58" s="44" t="s">
        <v>1430</v>
      </c>
      <c r="F58" s="265"/>
    </row>
    <row r="59" spans="1:6" s="90" customFormat="1" ht="30">
      <c r="A59" s="171">
        <v>43</v>
      </c>
      <c r="B59" s="43">
        <v>95.42</v>
      </c>
      <c r="C59" s="123" t="s">
        <v>707</v>
      </c>
      <c r="D59" s="109" t="s">
        <v>1405</v>
      </c>
      <c r="E59" s="44" t="s">
        <v>1430</v>
      </c>
      <c r="F59" s="265"/>
    </row>
    <row r="60" spans="1:6" s="90" customFormat="1" ht="30">
      <c r="A60" s="44">
        <v>44</v>
      </c>
      <c r="B60" s="278">
        <v>33.08</v>
      </c>
      <c r="C60" s="123" t="s">
        <v>184</v>
      </c>
      <c r="D60" s="281" t="s">
        <v>1433</v>
      </c>
      <c r="E60" s="44" t="s">
        <v>1430</v>
      </c>
      <c r="F60" s="265"/>
    </row>
    <row r="61" spans="1:6" s="177" customFormat="1" ht="30">
      <c r="A61" s="171">
        <v>45</v>
      </c>
      <c r="B61" s="278">
        <v>113.05</v>
      </c>
      <c r="C61" s="280" t="s">
        <v>1372</v>
      </c>
      <c r="D61" s="281" t="s">
        <v>1432</v>
      </c>
      <c r="E61" s="159" t="s">
        <v>1430</v>
      </c>
      <c r="F61" s="282"/>
    </row>
    <row r="62" spans="1:6" ht="15" customHeight="1">
      <c r="A62" s="44">
        <v>46</v>
      </c>
      <c r="B62" s="84">
        <v>1143.08</v>
      </c>
      <c r="C62" s="83" t="s">
        <v>1222</v>
      </c>
      <c r="D62" s="83" t="s">
        <v>161</v>
      </c>
      <c r="E62" s="84" t="s">
        <v>1430</v>
      </c>
    </row>
    <row r="63" spans="1:6" ht="15" customHeight="1">
      <c r="A63" s="147"/>
      <c r="B63" s="137"/>
      <c r="C63" s="136"/>
      <c r="D63" s="136"/>
      <c r="E63" s="286"/>
    </row>
    <row r="64" spans="1:6" ht="15" customHeight="1">
      <c r="A64" s="147"/>
      <c r="B64" s="137"/>
      <c r="C64" s="136"/>
      <c r="D64" s="136"/>
      <c r="E64" s="286"/>
    </row>
    <row r="65" spans="1:6" s="151" customFormat="1" ht="15" customHeight="1">
      <c r="A65" s="337" t="s">
        <v>574</v>
      </c>
      <c r="B65" s="337"/>
      <c r="C65" s="279"/>
      <c r="E65" s="152"/>
      <c r="F65" s="266"/>
    </row>
    <row r="66" spans="1:6" s="258" customFormat="1" ht="15" customHeight="1">
      <c r="A66" s="337" t="s">
        <v>575</v>
      </c>
      <c r="B66" s="337"/>
      <c r="C66" s="337"/>
      <c r="D66" s="151" t="s">
        <v>896</v>
      </c>
      <c r="E66" s="152"/>
      <c r="F66" s="267"/>
    </row>
    <row r="67" spans="1:6" s="258" customFormat="1" ht="15" customHeight="1">
      <c r="A67" s="211"/>
      <c r="B67" s="153"/>
      <c r="C67" s="151"/>
      <c r="D67" s="151" t="s">
        <v>897</v>
      </c>
      <c r="E67" s="190" t="s">
        <v>898</v>
      </c>
      <c r="F67" s="267"/>
    </row>
    <row r="68" spans="1:6" s="258" customFormat="1" ht="15" customHeight="1">
      <c r="A68" s="211"/>
      <c r="B68" s="153"/>
      <c r="C68" s="151"/>
      <c r="D68" s="151"/>
      <c r="E68" s="190" t="s">
        <v>1081</v>
      </c>
      <c r="F68" s="267"/>
    </row>
    <row r="69" spans="1:6" ht="15" customHeight="1"/>
    <row r="70" spans="1:6" ht="15" customHeight="1"/>
  </sheetData>
  <mergeCells count="10">
    <mergeCell ref="A7:E7"/>
    <mergeCell ref="A15:E15"/>
    <mergeCell ref="A65:B65"/>
    <mergeCell ref="A66:C66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38</vt:i4>
      </vt:variant>
    </vt:vector>
  </HeadingPairs>
  <TitlesOfParts>
    <vt:vector size="38" baseType="lpstr">
      <vt:lpstr>ian 20</vt:lpstr>
      <vt:lpstr>dec19</vt:lpstr>
      <vt:lpstr>nov19</vt:lpstr>
      <vt:lpstr>oct19</vt:lpstr>
      <vt:lpstr>sept 19</vt:lpstr>
      <vt:lpstr>aug 19</vt:lpstr>
      <vt:lpstr>iul 19</vt:lpstr>
      <vt:lpstr>iun 19</vt:lpstr>
      <vt:lpstr>mai 19</vt:lpstr>
      <vt:lpstr>april 19</vt:lpstr>
      <vt:lpstr>mart 19</vt:lpstr>
      <vt:lpstr>febr  19</vt:lpstr>
      <vt:lpstr>ian 19</vt:lpstr>
      <vt:lpstr>dec 18</vt:lpstr>
      <vt:lpstr>nov 18</vt:lpstr>
      <vt:lpstr>oct 18</vt:lpstr>
      <vt:lpstr>sept 18</vt:lpstr>
      <vt:lpstr>aug 18(de </vt:lpstr>
      <vt:lpstr>iulie 18</vt:lpstr>
      <vt:lpstr>iunie 18</vt:lpstr>
      <vt:lpstr>mai 18</vt:lpstr>
      <vt:lpstr>febr 18</vt:lpstr>
      <vt:lpstr>ian 18</vt:lpstr>
      <vt:lpstr>dec 17</vt:lpstr>
      <vt:lpstr>nov 17</vt:lpstr>
      <vt:lpstr>oct 17</vt:lpstr>
      <vt:lpstr>sept 17</vt:lpstr>
      <vt:lpstr>aug 17</vt:lpstr>
      <vt:lpstr>iul 17</vt:lpstr>
      <vt:lpstr>iun 17</vt:lpstr>
      <vt:lpstr>mai 17</vt:lpstr>
      <vt:lpstr>aprilie 17</vt:lpstr>
      <vt:lpstr>martie 17</vt:lpstr>
      <vt:lpstr>febr 17</vt:lpstr>
      <vt:lpstr>ian 17</vt:lpstr>
      <vt:lpstr>dec 16</vt:lpstr>
      <vt:lpstr>nov 16</vt:lpstr>
      <vt:lpstr>oct 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2020-02-10T11:04:51Z</dcterms:modified>
</cp:coreProperties>
</file>